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8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Daniel</author>
  </authors>
  <commentList>
    <comment ref="B21" authorId="0">
      <text>
        <r>
          <rPr>
            <b/>
            <sz val="8"/>
            <rFont val="Tahoma"/>
            <family val="0"/>
          </rPr>
          <t xml:space="preserve">Posicionarse sobre esta celda y ejecutar </t>
        </r>
        <r>
          <rPr>
            <b/>
            <i/>
            <sz val="8"/>
            <rFont val="Tahoma"/>
            <family val="2"/>
          </rPr>
          <t>fórmulas-Insertar-Función</t>
        </r>
        <r>
          <rPr>
            <b/>
            <sz val="8"/>
            <rFont val="Tahoma"/>
            <family val="0"/>
          </rPr>
          <t xml:space="preserve"> o pulsar </t>
        </r>
        <r>
          <rPr>
            <b/>
            <i/>
            <sz val="10"/>
            <rFont val="Tahoma"/>
            <family val="2"/>
          </rPr>
          <t>f</t>
        </r>
        <r>
          <rPr>
            <b/>
            <i/>
            <sz val="8"/>
            <rFont val="Tahoma"/>
            <family val="2"/>
          </rPr>
          <t xml:space="preserve">x </t>
        </r>
        <r>
          <rPr>
            <b/>
            <sz val="8"/>
            <rFont val="Tahoma"/>
            <family val="0"/>
          </rPr>
          <t xml:space="preserve">para ver como se cumplimentan los campos del asistente. 
</t>
        </r>
        <r>
          <rPr>
            <sz val="8"/>
            <rFont val="Tahoma"/>
            <family val="0"/>
          </rPr>
          <t xml:space="preserve">
</t>
        </r>
      </text>
    </comment>
    <comment ref="B161" authorId="0">
      <text>
        <r>
          <rPr>
            <b/>
            <sz val="8"/>
            <rFont val="Tahoma"/>
            <family val="0"/>
          </rPr>
          <t xml:space="preserve">Posicionarse sobre esta celda y ejecutar fórmulas-Insertar-Función o pulsar fx para ver como se cumplimentan los campos del asistente. 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<sst xmlns="http://schemas.openxmlformats.org/spreadsheetml/2006/main" count="161" uniqueCount="158">
  <si>
    <t>Importe del préstamo (Euros) o Principal</t>
  </si>
  <si>
    <t>Liquidación: Cuota fija (intereses + capital) mensual vencida</t>
  </si>
  <si>
    <t>Ppal.Inicial</t>
  </si>
  <si>
    <t>Cuota Total</t>
  </si>
  <si>
    <t>Intereses</t>
  </si>
  <si>
    <t>Devoluc.ppal.</t>
  </si>
  <si>
    <t>Ppal.Final</t>
  </si>
  <si>
    <t>Cuota número 1</t>
  </si>
  <si>
    <t>Cuota número 2</t>
  </si>
  <si>
    <t>Cuota número 3</t>
  </si>
  <si>
    <t>Cuota número 4</t>
  </si>
  <si>
    <t>Cuota número 5</t>
  </si>
  <si>
    <t>Cuota número 6</t>
  </si>
  <si>
    <t>Cuota número 7</t>
  </si>
  <si>
    <t>Cuota número 8</t>
  </si>
  <si>
    <t>Cuota número 9</t>
  </si>
  <si>
    <t>Cuota número 10</t>
  </si>
  <si>
    <t>Cuota número 11</t>
  </si>
  <si>
    <t>Cuota número 12</t>
  </si>
  <si>
    <t>Cuota número 13</t>
  </si>
  <si>
    <t>Cuota número 14</t>
  </si>
  <si>
    <t>Cuota número 15</t>
  </si>
  <si>
    <t>Cuota número 16</t>
  </si>
  <si>
    <t>Cuota número 17</t>
  </si>
  <si>
    <t>Cuota número 18</t>
  </si>
  <si>
    <t>Cuota número 19</t>
  </si>
  <si>
    <t>Cuota número 20</t>
  </si>
  <si>
    <t>Cuota número 21</t>
  </si>
  <si>
    <t>Cuota número 22</t>
  </si>
  <si>
    <t>Cuota número 23</t>
  </si>
  <si>
    <t>Cuota número 24</t>
  </si>
  <si>
    <t>Cuota número 25</t>
  </si>
  <si>
    <t>Cuota número 26</t>
  </si>
  <si>
    <t>Cuota número 27</t>
  </si>
  <si>
    <t>Cuota número 28</t>
  </si>
  <si>
    <t>Cuota número 29</t>
  </si>
  <si>
    <t>Cuota número 30</t>
  </si>
  <si>
    <t>Cuota número 31</t>
  </si>
  <si>
    <t>Cuota número 32</t>
  </si>
  <si>
    <t>Cuota número 33</t>
  </si>
  <si>
    <t>Cuota número 34</t>
  </si>
  <si>
    <t>Cuota número 35</t>
  </si>
  <si>
    <t>Cuota número 36</t>
  </si>
  <si>
    <t>Cuota número 37</t>
  </si>
  <si>
    <t>Cuota número 38</t>
  </si>
  <si>
    <t>Cuota número 39</t>
  </si>
  <si>
    <t>Cuota número 40</t>
  </si>
  <si>
    <t>Cuota número 41</t>
  </si>
  <si>
    <t>Cuota número 42</t>
  </si>
  <si>
    <t>Cuota número 43</t>
  </si>
  <si>
    <t>Cuota número 44</t>
  </si>
  <si>
    <t>Cuota número 45</t>
  </si>
  <si>
    <t>Cuota número 46</t>
  </si>
  <si>
    <t>Cuota número 47</t>
  </si>
  <si>
    <t>Cuota número 48</t>
  </si>
  <si>
    <t>MATEMÁTICAS FINANCIERAS CON EXCEL.  Función TASA</t>
  </si>
  <si>
    <t>cada periodo y el número de periodos de duración del préstamo.</t>
  </si>
  <si>
    <t>Una entidad financiera nos concede un préstamo en las siguientes condiciones:</t>
  </si>
  <si>
    <t>Número de cuotas mensuales:</t>
  </si>
  <si>
    <t xml:space="preserve"> (10 años)</t>
  </si>
  <si>
    <t>Cuota fija mensual</t>
  </si>
  <si>
    <r>
      <t xml:space="preserve">Con la opción </t>
    </r>
    <r>
      <rPr>
        <b/>
        <i/>
        <sz val="11"/>
        <color indexed="8"/>
        <rFont val="Calibri"/>
        <family val="2"/>
      </rPr>
      <t>Fórmulas -</t>
    </r>
    <r>
      <rPr>
        <b/>
        <i/>
        <sz val="10"/>
        <rFont val="Arial"/>
        <family val="2"/>
      </rPr>
      <t xml:space="preserve">Insertar-Función </t>
    </r>
    <r>
      <rPr>
        <sz val="10"/>
        <rFont val="Arial"/>
        <family val="2"/>
      </rPr>
      <t xml:space="preserve">o haciendo clik en el icono </t>
    </r>
    <r>
      <rPr>
        <b/>
        <i/>
        <sz val="12"/>
        <rFont val="Arial"/>
        <family val="2"/>
      </rPr>
      <t>f</t>
    </r>
    <r>
      <rPr>
        <b/>
        <i/>
        <sz val="8"/>
        <rFont val="Arial"/>
        <family val="2"/>
      </rPr>
      <t>x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de la barra de herramientas seleccionamos la función financiera TASA</t>
    </r>
  </si>
  <si>
    <t>También sirve para calcular una renta fija temporal a cobrar durante un número de periodos determinado, aportando un capital inicial.</t>
  </si>
  <si>
    <t>Ejemplo 1</t>
  </si>
  <si>
    <t>El cuadro de amortización de préstamo, formulado de acuerdo con los datos anteriores, es el siguiente:</t>
  </si>
  <si>
    <t>Cuota número 49</t>
  </si>
  <si>
    <t>Cuota número 50</t>
  </si>
  <si>
    <t>Cuota número 51</t>
  </si>
  <si>
    <t>Cuota número 52</t>
  </si>
  <si>
    <t>Cuota número 53</t>
  </si>
  <si>
    <t>Cuota número 54</t>
  </si>
  <si>
    <t>Cuota número 55</t>
  </si>
  <si>
    <t>Cuota número 56</t>
  </si>
  <si>
    <t>Cuota número 57</t>
  </si>
  <si>
    <t>Cuota número 58</t>
  </si>
  <si>
    <t>Cuota número 59</t>
  </si>
  <si>
    <t>Cuota número 60</t>
  </si>
  <si>
    <t>Cuota número 61</t>
  </si>
  <si>
    <t>Cuota número 62</t>
  </si>
  <si>
    <t>Cuota número 63</t>
  </si>
  <si>
    <t>Cuota número 64</t>
  </si>
  <si>
    <t>Cuota número 65</t>
  </si>
  <si>
    <t>Cuota número 66</t>
  </si>
  <si>
    <t>Cuota número 67</t>
  </si>
  <si>
    <t>Cuota número 68</t>
  </si>
  <si>
    <t>Cuota número 69</t>
  </si>
  <si>
    <t>Cuota número 70</t>
  </si>
  <si>
    <t>Cuota número 71</t>
  </si>
  <si>
    <t>Cuota número 72</t>
  </si>
  <si>
    <t>Cuota número 73</t>
  </si>
  <si>
    <t>Cuota número 74</t>
  </si>
  <si>
    <t>Cuota número 75</t>
  </si>
  <si>
    <t>Cuota número 76</t>
  </si>
  <si>
    <t>Cuota número 77</t>
  </si>
  <si>
    <t>Cuota número 78</t>
  </si>
  <si>
    <t>Cuota número 79</t>
  </si>
  <si>
    <t>Cuota número 80</t>
  </si>
  <si>
    <t>Cuota número 81</t>
  </si>
  <si>
    <t>Cuota número 82</t>
  </si>
  <si>
    <t>Cuota número 83</t>
  </si>
  <si>
    <t>Cuota número 84</t>
  </si>
  <si>
    <t>Cuota número 85</t>
  </si>
  <si>
    <t>Cuota número 86</t>
  </si>
  <si>
    <t>Cuota número 87</t>
  </si>
  <si>
    <t>Cuota número 88</t>
  </si>
  <si>
    <t>Cuota número 89</t>
  </si>
  <si>
    <t>Cuota número 90</t>
  </si>
  <si>
    <t>Cuota número 91</t>
  </si>
  <si>
    <t>Cuota número 92</t>
  </si>
  <si>
    <t>Cuota número 93</t>
  </si>
  <si>
    <t>Cuota número 94</t>
  </si>
  <si>
    <t>Cuota número 95</t>
  </si>
  <si>
    <t>Cuota número 96</t>
  </si>
  <si>
    <t>Cuota número 97</t>
  </si>
  <si>
    <t>Cuota número 98</t>
  </si>
  <si>
    <t>Cuota número 99</t>
  </si>
  <si>
    <t>Cuota número 100</t>
  </si>
  <si>
    <t>Cuota número 101</t>
  </si>
  <si>
    <t>Cuota número 102</t>
  </si>
  <si>
    <t>Cuota número 103</t>
  </si>
  <si>
    <t>Cuota número 104</t>
  </si>
  <si>
    <t>Cuota número 105</t>
  </si>
  <si>
    <t>Cuota número 106</t>
  </si>
  <si>
    <t>Cuota número 107</t>
  </si>
  <si>
    <t>Cuota número 108</t>
  </si>
  <si>
    <t>Cuota número 109</t>
  </si>
  <si>
    <t>Cuota número 110</t>
  </si>
  <si>
    <t>Cuota número 111</t>
  </si>
  <si>
    <t>Cuota número 112</t>
  </si>
  <si>
    <t>Cuota número 113</t>
  </si>
  <si>
    <t>Cuota número 114</t>
  </si>
  <si>
    <t>Cuota número 115</t>
  </si>
  <si>
    <t>Cuota número 116</t>
  </si>
  <si>
    <t>Cuota número 117</t>
  </si>
  <si>
    <t>Cuota número 118</t>
  </si>
  <si>
    <t>Cuota número 119</t>
  </si>
  <si>
    <t>Cuota número 120</t>
  </si>
  <si>
    <t>www.finanplan.com</t>
  </si>
  <si>
    <t>Normalmente la entidad financiera nos informa del tipo de interés nominal aplicable a este tipo de préstamos, al menos para el primer</t>
  </si>
  <si>
    <t>año, sin embargo no está de menos que lo comprobemos por nuestros propios medios,  para asegurar la corrección de la oferta bancaria.</t>
  </si>
  <si>
    <t xml:space="preserve">  Le hemos dado formato porcentual a la celda. Si no fuera así deberíamos multiplicar por cién</t>
  </si>
  <si>
    <t>Cálculo del tipo de interés nominal mensual en %</t>
  </si>
  <si>
    <t>Ejemplo 2</t>
  </si>
  <si>
    <t>Capital inicial a aportar por parte del inversor (Euros)</t>
  </si>
  <si>
    <t>Número de cuotas trimestrales:</t>
  </si>
  <si>
    <t xml:space="preserve"> (15 años)</t>
  </si>
  <si>
    <t>Cuota trimestral a recibir (Euros)</t>
  </si>
  <si>
    <t>Cálculo del tipo de interés nominal trimestral en %</t>
  </si>
  <si>
    <t>Cálculo del tipo de interés nominal anual en %</t>
  </si>
  <si>
    <t>Una compañía de seguros no ofrece el pago de una renta trimestral fija,  a cambio de un desembolso inicial, en las siguientes condiciones:</t>
  </si>
  <si>
    <t>Normalmente la compañía de seguros nos informa del tipo de interés nominal aplicable a este tipo operaciones, sin embargo no está de menos</t>
  </si>
  <si>
    <t>que lo comprobemos por nuestros propios medios,  para asegurar la corrección de la oferta recibida</t>
  </si>
  <si>
    <t>Programas informáticos de valoración de empresas, estudios de inversión, análisis de estados financieros, planificación financiera</t>
  </si>
  <si>
    <t>y contabilidad de autónomos en estimación directa simplificada</t>
  </si>
  <si>
    <t>TOTAL</t>
  </si>
  <si>
    <t xml:space="preserve"> Al tratarse de un tipo de interés NOMINAL trimestral, podemos multiplicar por 4 para pasarlo a nominal anual</t>
  </si>
  <si>
    <t xml:space="preserve"> Al tratarse de un tipo de interés NOMINAL mensual, podemos multiplicar por 12 para pasarlo a nominal anual</t>
  </si>
  <si>
    <t>Esta función calcula el tipo de interés nominal de un préstamo a cuota fija, conociendo el principal del préstamo, la cuota fija a pagar 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</si>
</sst>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0.0000%"/>
    <numFmt numFmtId="167" formatCode="0.00000%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0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b/>
      <i/>
      <sz val="8"/>
      <name val="Tahoma"/>
      <family val="2"/>
    </font>
    <font>
      <b/>
      <i/>
      <sz val="10"/>
      <name val="Tahoma"/>
      <family val="2"/>
    </font>
    <font>
      <sz val="8"/>
      <name val="Tahoma"/>
      <family val="0"/>
    </font>
    <font>
      <b/>
      <i/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62"/>
      <name val="Arial"/>
      <family val="2"/>
    </font>
    <font>
      <sz val="8"/>
      <color indexed="8"/>
      <name val="Calibri"/>
      <family val="2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2"/>
      <color theme="3" tint="0.39998000860214233"/>
      <name val="Arial"/>
      <family val="2"/>
    </font>
    <font>
      <sz val="8"/>
      <color theme="1"/>
      <name val="Calibri"/>
      <family val="2"/>
    </font>
    <font>
      <b/>
      <sz val="11"/>
      <color theme="3" tint="0.39998000860214233"/>
      <name val="Arial"/>
      <family val="2"/>
    </font>
    <font>
      <b/>
      <sz val="12"/>
      <color theme="3" tint="0.39998000860214233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8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8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50" fillId="0" borderId="0" xfId="0" applyFont="1" applyAlignment="1">
      <alignment/>
    </xf>
    <xf numFmtId="167" fontId="50" fillId="8" borderId="0" xfId="0" applyNumberFormat="1" applyFont="1" applyFill="1" applyAlignment="1">
      <alignment/>
    </xf>
    <xf numFmtId="165" fontId="50" fillId="8" borderId="0" xfId="0" applyNumberFormat="1" applyFont="1" applyFill="1" applyAlignment="1">
      <alignment/>
    </xf>
    <xf numFmtId="165" fontId="5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1" fillId="0" borderId="0" xfId="45" applyFont="1" applyAlignment="1" applyProtection="1">
      <alignment/>
      <protection/>
    </xf>
    <xf numFmtId="0" fontId="14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2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9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plan.com/" TargetMode="External" /><Relationship Id="rId2" Type="http://schemas.openxmlformats.org/officeDocument/2006/relationships/hyperlink" Target="http://www.finanplan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7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4.57421875" style="0" customWidth="1"/>
    <col min="2" max="2" width="12.421875" style="0" bestFit="1" customWidth="1"/>
    <col min="4" max="4" width="12.57421875" style="0" bestFit="1" customWidth="1"/>
    <col min="5" max="5" width="13.00390625" style="0" customWidth="1"/>
  </cols>
  <sheetData>
    <row r="5" spans="1:7" ht="15.75">
      <c r="A5" s="17" t="s">
        <v>55</v>
      </c>
      <c r="G5" s="13" t="s">
        <v>137</v>
      </c>
    </row>
    <row r="7" ht="15">
      <c r="A7" t="s">
        <v>61</v>
      </c>
    </row>
    <row r="9" ht="15">
      <c r="A9" t="s">
        <v>157</v>
      </c>
    </row>
    <row r="10" ht="15">
      <c r="A10" t="s">
        <v>56</v>
      </c>
    </row>
    <row r="11" ht="15">
      <c r="A11" t="s">
        <v>62</v>
      </c>
    </row>
    <row r="13" ht="15.75">
      <c r="A13" s="14" t="s">
        <v>63</v>
      </c>
    </row>
    <row r="14" ht="15">
      <c r="A14" t="s">
        <v>57</v>
      </c>
    </row>
    <row r="16" spans="1:3" ht="15">
      <c r="A16" t="s">
        <v>0</v>
      </c>
      <c r="C16" s="2">
        <v>200000</v>
      </c>
    </row>
    <row r="17" spans="1:3" ht="15">
      <c r="A17" t="s">
        <v>60</v>
      </c>
      <c r="C17" s="2">
        <v>1862.75</v>
      </c>
    </row>
    <row r="18" spans="1:4" ht="15">
      <c r="A18" t="s">
        <v>58</v>
      </c>
      <c r="C18" s="3">
        <v>120</v>
      </c>
      <c r="D18" t="s">
        <v>59</v>
      </c>
    </row>
    <row r="19" ht="15">
      <c r="A19" t="s">
        <v>1</v>
      </c>
    </row>
    <row r="21" spans="1:4" ht="15">
      <c r="A21" s="8" t="s">
        <v>141</v>
      </c>
      <c r="B21" s="2"/>
      <c r="C21" s="9">
        <f>RATE(C18,C17,-C16)</f>
        <v>0.0018750236690209113</v>
      </c>
      <c r="D21" s="15" t="s">
        <v>140</v>
      </c>
    </row>
    <row r="22" spans="1:4" ht="15">
      <c r="A22" s="8" t="s">
        <v>148</v>
      </c>
      <c r="C22" s="10">
        <f>+C21*12</f>
        <v>0.022500284028250935</v>
      </c>
      <c r="D22" s="15" t="s">
        <v>156</v>
      </c>
    </row>
    <row r="23" spans="1:3" ht="15">
      <c r="A23" s="8"/>
      <c r="C23" s="11"/>
    </row>
    <row r="24" spans="1:3" ht="15">
      <c r="A24" s="12" t="s">
        <v>138</v>
      </c>
      <c r="C24" s="11"/>
    </row>
    <row r="25" spans="1:3" ht="15">
      <c r="A25" s="12" t="s">
        <v>139</v>
      </c>
      <c r="C25" s="11"/>
    </row>
    <row r="27" spans="1:2" ht="15">
      <c r="A27" s="1" t="s">
        <v>64</v>
      </c>
      <c r="B27" s="4"/>
    </row>
    <row r="28" ht="15">
      <c r="B28" s="4"/>
    </row>
    <row r="29" spans="1:6" ht="15">
      <c r="A29" s="5"/>
      <c r="B29" s="6" t="s">
        <v>2</v>
      </c>
      <c r="C29" s="5" t="s">
        <v>3</v>
      </c>
      <c r="D29" s="5" t="s">
        <v>4</v>
      </c>
      <c r="E29" s="5" t="s">
        <v>5</v>
      </c>
      <c r="F29" s="5" t="s">
        <v>6</v>
      </c>
    </row>
    <row r="30" spans="1:6" ht="15">
      <c r="A30" t="s">
        <v>7</v>
      </c>
      <c r="B30" s="7">
        <f>+C16</f>
        <v>200000</v>
      </c>
      <c r="C30" s="7">
        <f>+$C$17</f>
        <v>1862.75</v>
      </c>
      <c r="D30" s="7">
        <f>+B30*$C$21</f>
        <v>375.00473380418225</v>
      </c>
      <c r="E30" s="7">
        <f>+C30-D30</f>
        <v>1487.7452661958177</v>
      </c>
      <c r="F30" s="7">
        <f>+B30-E30</f>
        <v>198512.25473380418</v>
      </c>
    </row>
    <row r="31" spans="1:6" ht="15">
      <c r="A31" t="s">
        <v>8</v>
      </c>
      <c r="B31" s="7">
        <f>+F30</f>
        <v>198512.25473380418</v>
      </c>
      <c r="C31" s="7">
        <f aca="true" t="shared" si="0" ref="C31:C94">+$C$17</f>
        <v>1862.75</v>
      </c>
      <c r="D31" s="7">
        <f>+B31*$C$21</f>
        <v>372.21517621659126</v>
      </c>
      <c r="E31" s="7">
        <f>+C31-D31</f>
        <v>1490.5348237834087</v>
      </c>
      <c r="F31" s="7">
        <f>+B31-E31</f>
        <v>197021.71991002077</v>
      </c>
    </row>
    <row r="32" spans="1:6" ht="15">
      <c r="A32" t="s">
        <v>9</v>
      </c>
      <c r="B32" s="7">
        <f>+F31</f>
        <v>197021.71991002077</v>
      </c>
      <c r="C32" s="7">
        <f t="shared" si="0"/>
        <v>1862.75</v>
      </c>
      <c r="D32" s="7">
        <f>+B32*$C$21</f>
        <v>369.4203881424975</v>
      </c>
      <c r="E32" s="7">
        <f>+C32-D32</f>
        <v>1493.3296118575026</v>
      </c>
      <c r="F32" s="7">
        <f>+B32-E32</f>
        <v>195528.39029816326</v>
      </c>
    </row>
    <row r="33" spans="1:6" ht="15">
      <c r="A33" t="s">
        <v>10</v>
      </c>
      <c r="B33" s="7">
        <f aca="true" t="shared" si="1" ref="B33:B96">+F32</f>
        <v>195528.39029816326</v>
      </c>
      <c r="C33" s="7">
        <f t="shared" si="0"/>
        <v>1862.75</v>
      </c>
      <c r="D33" s="7">
        <f aca="true" t="shared" si="2" ref="D33:D96">+B33*$C$21</f>
        <v>366.6203597746148</v>
      </c>
      <c r="E33" s="7">
        <f aca="true" t="shared" si="3" ref="E33:E96">+C33-D33</f>
        <v>1496.1296402253852</v>
      </c>
      <c r="F33" s="7">
        <f aca="true" t="shared" si="4" ref="F33:F96">+B33-E33</f>
        <v>194032.26065793788</v>
      </c>
    </row>
    <row r="34" spans="1:6" ht="15">
      <c r="A34" t="s">
        <v>11</v>
      </c>
      <c r="B34" s="7">
        <f t="shared" si="1"/>
        <v>194032.26065793788</v>
      </c>
      <c r="C34" s="7">
        <f t="shared" si="0"/>
        <v>1862.75</v>
      </c>
      <c r="D34" s="7">
        <f t="shared" si="2"/>
        <v>363.8150812872685</v>
      </c>
      <c r="E34" s="7">
        <f t="shared" si="3"/>
        <v>1498.9349187127314</v>
      </c>
      <c r="F34" s="7">
        <f t="shared" si="4"/>
        <v>192533.32573922514</v>
      </c>
    </row>
    <row r="35" spans="1:6" ht="15">
      <c r="A35" t="s">
        <v>12</v>
      </c>
      <c r="B35" s="7">
        <f t="shared" si="1"/>
        <v>192533.32573922514</v>
      </c>
      <c r="C35" s="7">
        <f t="shared" si="0"/>
        <v>1862.75</v>
      </c>
      <c r="D35" s="7">
        <f t="shared" si="2"/>
        <v>361.0045428363602</v>
      </c>
      <c r="E35" s="7">
        <f t="shared" si="3"/>
        <v>1501.74545716364</v>
      </c>
      <c r="F35" s="7">
        <f t="shared" si="4"/>
        <v>191031.5802820615</v>
      </c>
    </row>
    <row r="36" spans="1:6" ht="15">
      <c r="A36" t="s">
        <v>13</v>
      </c>
      <c r="B36" s="7">
        <f t="shared" si="1"/>
        <v>191031.5802820615</v>
      </c>
      <c r="C36" s="7">
        <f t="shared" si="0"/>
        <v>1862.75</v>
      </c>
      <c r="D36" s="7">
        <f t="shared" si="2"/>
        <v>358.18873455933374</v>
      </c>
      <c r="E36" s="7">
        <f t="shared" si="3"/>
        <v>1504.5612654406664</v>
      </c>
      <c r="F36" s="7">
        <f t="shared" si="4"/>
        <v>189527.01901662085</v>
      </c>
    </row>
    <row r="37" spans="1:6" ht="15">
      <c r="A37" t="s">
        <v>14</v>
      </c>
      <c r="B37" s="7">
        <f t="shared" si="1"/>
        <v>189527.01901662085</v>
      </c>
      <c r="C37" s="7">
        <f t="shared" si="0"/>
        <v>1862.75</v>
      </c>
      <c r="D37" s="7">
        <f t="shared" si="2"/>
        <v>355.36764657514044</v>
      </c>
      <c r="E37" s="7">
        <f t="shared" si="3"/>
        <v>1507.3823534248595</v>
      </c>
      <c r="F37" s="7">
        <f t="shared" si="4"/>
        <v>188019.636663196</v>
      </c>
    </row>
    <row r="38" spans="1:6" ht="15">
      <c r="A38" t="s">
        <v>15</v>
      </c>
      <c r="B38" s="7">
        <f t="shared" si="1"/>
        <v>188019.636663196</v>
      </c>
      <c r="C38" s="7">
        <f t="shared" si="0"/>
        <v>1862.75</v>
      </c>
      <c r="D38" s="7">
        <f t="shared" si="2"/>
        <v>352.5412689842044</v>
      </c>
      <c r="E38" s="7">
        <f t="shared" si="3"/>
        <v>1510.2087310157956</v>
      </c>
      <c r="F38" s="7">
        <f t="shared" si="4"/>
        <v>186509.4279321802</v>
      </c>
    </row>
    <row r="39" spans="1:6" ht="15">
      <c r="A39" t="s">
        <v>16</v>
      </c>
      <c r="B39" s="7">
        <f t="shared" si="1"/>
        <v>186509.4279321802</v>
      </c>
      <c r="C39" s="7">
        <f t="shared" si="0"/>
        <v>1862.75</v>
      </c>
      <c r="D39" s="7">
        <f t="shared" si="2"/>
        <v>349.70959186838775</v>
      </c>
      <c r="E39" s="7">
        <f t="shared" si="3"/>
        <v>1513.0404081316124</v>
      </c>
      <c r="F39" s="7">
        <f t="shared" si="4"/>
        <v>184996.3875240486</v>
      </c>
    </row>
    <row r="40" spans="1:6" ht="15">
      <c r="A40" t="s">
        <v>17</v>
      </c>
      <c r="B40" s="7">
        <f t="shared" si="1"/>
        <v>184996.3875240486</v>
      </c>
      <c r="C40" s="7">
        <f t="shared" si="0"/>
        <v>1862.75</v>
      </c>
      <c r="D40" s="7">
        <f t="shared" si="2"/>
        <v>346.87260529095596</v>
      </c>
      <c r="E40" s="7">
        <f t="shared" si="3"/>
        <v>1515.877394709044</v>
      </c>
      <c r="F40" s="7">
        <f t="shared" si="4"/>
        <v>183480.51012933956</v>
      </c>
    </row>
    <row r="41" spans="1:6" ht="15">
      <c r="A41" t="s">
        <v>18</v>
      </c>
      <c r="B41" s="7">
        <f t="shared" si="1"/>
        <v>183480.51012933956</v>
      </c>
      <c r="C41" s="7">
        <f t="shared" si="0"/>
        <v>1862.75</v>
      </c>
      <c r="D41" s="7">
        <f t="shared" si="2"/>
        <v>344.03029929654275</v>
      </c>
      <c r="E41" s="7">
        <f t="shared" si="3"/>
        <v>1518.7197007034572</v>
      </c>
      <c r="F41" s="7">
        <f t="shared" si="4"/>
        <v>181961.7904286361</v>
      </c>
    </row>
    <row r="42" spans="1:6" ht="15">
      <c r="A42" t="s">
        <v>19</v>
      </c>
      <c r="B42" s="7">
        <f t="shared" si="1"/>
        <v>181961.7904286361</v>
      </c>
      <c r="C42" s="7">
        <f t="shared" si="0"/>
        <v>1862.75</v>
      </c>
      <c r="D42" s="7">
        <f t="shared" si="2"/>
        <v>341.1826639111154</v>
      </c>
      <c r="E42" s="7">
        <f t="shared" si="3"/>
        <v>1521.5673360888845</v>
      </c>
      <c r="F42" s="7">
        <f t="shared" si="4"/>
        <v>180440.2230925472</v>
      </c>
    </row>
    <row r="43" spans="1:6" ht="15">
      <c r="A43" t="s">
        <v>20</v>
      </c>
      <c r="B43" s="7">
        <f t="shared" si="1"/>
        <v>180440.2230925472</v>
      </c>
      <c r="C43" s="7">
        <f t="shared" si="0"/>
        <v>1862.75</v>
      </c>
      <c r="D43" s="7">
        <f t="shared" si="2"/>
        <v>338.32968914193964</v>
      </c>
      <c r="E43" s="7">
        <f t="shared" si="3"/>
        <v>1524.4203108580605</v>
      </c>
      <c r="F43" s="7">
        <f t="shared" si="4"/>
        <v>178915.80278168916</v>
      </c>
    </row>
    <row r="44" spans="1:6" ht="15">
      <c r="A44" t="s">
        <v>21</v>
      </c>
      <c r="B44" s="7">
        <f t="shared" si="1"/>
        <v>178915.80278168916</v>
      </c>
      <c r="C44" s="7">
        <f t="shared" si="0"/>
        <v>1862.75</v>
      </c>
      <c r="D44" s="7">
        <f t="shared" si="2"/>
        <v>335.47136497754457</v>
      </c>
      <c r="E44" s="7">
        <f t="shared" si="3"/>
        <v>1527.2786350224555</v>
      </c>
      <c r="F44" s="7">
        <f t="shared" si="4"/>
        <v>177388.5241466667</v>
      </c>
    </row>
    <row r="45" spans="1:6" ht="15">
      <c r="A45" t="s">
        <v>22</v>
      </c>
      <c r="B45" s="7">
        <f t="shared" si="1"/>
        <v>177388.5241466667</v>
      </c>
      <c r="C45" s="7">
        <f t="shared" si="0"/>
        <v>1862.75</v>
      </c>
      <c r="D45" s="7">
        <f t="shared" si="2"/>
        <v>332.6076813876875</v>
      </c>
      <c r="E45" s="7">
        <f t="shared" si="3"/>
        <v>1530.1423186123125</v>
      </c>
      <c r="F45" s="7">
        <f t="shared" si="4"/>
        <v>175858.38182805438</v>
      </c>
    </row>
    <row r="46" spans="1:6" ht="15">
      <c r="A46" t="s">
        <v>23</v>
      </c>
      <c r="B46" s="7">
        <f t="shared" si="1"/>
        <v>175858.38182805438</v>
      </c>
      <c r="C46" s="7">
        <f t="shared" si="0"/>
        <v>1862.75</v>
      </c>
      <c r="D46" s="7">
        <f t="shared" si="2"/>
        <v>329.7386283233189</v>
      </c>
      <c r="E46" s="7">
        <f t="shared" si="3"/>
        <v>1533.0113716766812</v>
      </c>
      <c r="F46" s="7">
        <f t="shared" si="4"/>
        <v>174325.37045637768</v>
      </c>
    </row>
    <row r="47" spans="1:6" ht="15">
      <c r="A47" t="s">
        <v>24</v>
      </c>
      <c r="B47" s="7">
        <f t="shared" si="1"/>
        <v>174325.37045637768</v>
      </c>
      <c r="C47" s="7">
        <f t="shared" si="0"/>
        <v>1862.75</v>
      </c>
      <c r="D47" s="7">
        <f t="shared" si="2"/>
        <v>326.8641957165469</v>
      </c>
      <c r="E47" s="7">
        <f t="shared" si="3"/>
        <v>1535.8858042834531</v>
      </c>
      <c r="F47" s="7">
        <f t="shared" si="4"/>
        <v>172789.48465209422</v>
      </c>
    </row>
    <row r="48" spans="1:6" ht="15">
      <c r="A48" t="s">
        <v>25</v>
      </c>
      <c r="B48" s="7">
        <f t="shared" si="1"/>
        <v>172789.48465209422</v>
      </c>
      <c r="C48" s="7">
        <f t="shared" si="0"/>
        <v>1862.75</v>
      </c>
      <c r="D48" s="7">
        <f t="shared" si="2"/>
        <v>323.98437348060213</v>
      </c>
      <c r="E48" s="7">
        <f t="shared" si="3"/>
        <v>1538.7656265193978</v>
      </c>
      <c r="F48" s="7">
        <f t="shared" si="4"/>
        <v>171250.71902557483</v>
      </c>
    </row>
    <row r="49" spans="1:6" ht="15">
      <c r="A49" t="s">
        <v>26</v>
      </c>
      <c r="B49" s="7">
        <f t="shared" si="1"/>
        <v>171250.71902557483</v>
      </c>
      <c r="C49" s="7">
        <f t="shared" si="0"/>
        <v>1862.75</v>
      </c>
      <c r="D49" s="7">
        <f t="shared" si="2"/>
        <v>321.0991515098025</v>
      </c>
      <c r="E49" s="7">
        <f t="shared" si="3"/>
        <v>1541.6508484901974</v>
      </c>
      <c r="F49" s="7">
        <f t="shared" si="4"/>
        <v>169709.06817708464</v>
      </c>
    </row>
    <row r="50" spans="1:6" ht="15">
      <c r="A50" t="s">
        <v>27</v>
      </c>
      <c r="B50" s="7">
        <f t="shared" si="1"/>
        <v>169709.06817708464</v>
      </c>
      <c r="C50" s="7">
        <f t="shared" si="0"/>
        <v>1862.75</v>
      </c>
      <c r="D50" s="7">
        <f t="shared" si="2"/>
        <v>318.2085196795172</v>
      </c>
      <c r="E50" s="7">
        <f t="shared" si="3"/>
        <v>1544.5414803204828</v>
      </c>
      <c r="F50" s="7">
        <f t="shared" si="4"/>
        <v>168164.52669676417</v>
      </c>
    </row>
    <row r="51" spans="1:6" ht="15">
      <c r="A51" t="s">
        <v>28</v>
      </c>
      <c r="B51" s="7">
        <f t="shared" si="1"/>
        <v>168164.52669676417</v>
      </c>
      <c r="C51" s="7">
        <f t="shared" si="0"/>
        <v>1862.75</v>
      </c>
      <c r="D51" s="7">
        <f t="shared" si="2"/>
        <v>315.31246784613177</v>
      </c>
      <c r="E51" s="7">
        <f t="shared" si="3"/>
        <v>1547.4375321538682</v>
      </c>
      <c r="F51" s="7">
        <f t="shared" si="4"/>
        <v>166617.0891646103</v>
      </c>
    </row>
    <row r="52" spans="1:6" ht="15">
      <c r="A52" t="s">
        <v>29</v>
      </c>
      <c r="B52" s="7">
        <f t="shared" si="1"/>
        <v>166617.0891646103</v>
      </c>
      <c r="C52" s="7">
        <f t="shared" si="0"/>
        <v>1862.75</v>
      </c>
      <c r="D52" s="7">
        <f t="shared" si="2"/>
        <v>312.41098584701194</v>
      </c>
      <c r="E52" s="7">
        <f t="shared" si="3"/>
        <v>1550.339014152988</v>
      </c>
      <c r="F52" s="7">
        <f t="shared" si="4"/>
        <v>165066.75015045732</v>
      </c>
    </row>
    <row r="53" spans="1:6" ht="15">
      <c r="A53" t="s">
        <v>30</v>
      </c>
      <c r="B53" s="7">
        <f t="shared" si="1"/>
        <v>165066.75015045732</v>
      </c>
      <c r="C53" s="7">
        <f t="shared" si="0"/>
        <v>1862.75</v>
      </c>
      <c r="D53" s="7">
        <f t="shared" si="2"/>
        <v>309.50406350046853</v>
      </c>
      <c r="E53" s="7">
        <f t="shared" si="3"/>
        <v>1553.2459364995316</v>
      </c>
      <c r="F53" s="7">
        <f t="shared" si="4"/>
        <v>163513.50421395779</v>
      </c>
    </row>
    <row r="54" spans="1:6" ht="15">
      <c r="A54" t="s">
        <v>31</v>
      </c>
      <c r="B54" s="7">
        <f t="shared" si="1"/>
        <v>163513.50421395779</v>
      </c>
      <c r="C54" s="7">
        <f t="shared" si="0"/>
        <v>1862.75</v>
      </c>
      <c r="D54" s="7">
        <f t="shared" si="2"/>
        <v>306.5916906057214</v>
      </c>
      <c r="E54" s="7">
        <f t="shared" si="3"/>
        <v>1556.1583093942786</v>
      </c>
      <c r="F54" s="7">
        <f t="shared" si="4"/>
        <v>161957.3459045635</v>
      </c>
    </row>
    <row r="55" spans="1:6" ht="15">
      <c r="A55" t="s">
        <v>32</v>
      </c>
      <c r="B55" s="7">
        <f t="shared" si="1"/>
        <v>161957.3459045635</v>
      </c>
      <c r="C55" s="7">
        <f t="shared" si="0"/>
        <v>1862.75</v>
      </c>
      <c r="D55" s="7">
        <f t="shared" si="2"/>
        <v>303.6738569428635</v>
      </c>
      <c r="E55" s="7">
        <f t="shared" si="3"/>
        <v>1559.0761430571365</v>
      </c>
      <c r="F55" s="7">
        <f t="shared" si="4"/>
        <v>160398.26976150635</v>
      </c>
    </row>
    <row r="56" spans="1:6" ht="15">
      <c r="A56" t="s">
        <v>33</v>
      </c>
      <c r="B56" s="7">
        <f t="shared" si="1"/>
        <v>160398.26976150635</v>
      </c>
      <c r="C56" s="7">
        <f t="shared" si="0"/>
        <v>1862.75</v>
      </c>
      <c r="D56" s="7">
        <f t="shared" si="2"/>
        <v>300.75055227282553</v>
      </c>
      <c r="E56" s="7">
        <f t="shared" si="3"/>
        <v>1561.9994477271744</v>
      </c>
      <c r="F56" s="7">
        <f t="shared" si="4"/>
        <v>158836.27031377918</v>
      </c>
    </row>
    <row r="57" spans="1:6" ht="15">
      <c r="A57" t="s">
        <v>34</v>
      </c>
      <c r="B57" s="7">
        <f t="shared" si="1"/>
        <v>158836.27031377918</v>
      </c>
      <c r="C57" s="7">
        <f t="shared" si="0"/>
        <v>1862.75</v>
      </c>
      <c r="D57" s="7">
        <f t="shared" si="2"/>
        <v>297.8217663373395</v>
      </c>
      <c r="E57" s="7">
        <f t="shared" si="3"/>
        <v>1564.9282336626604</v>
      </c>
      <c r="F57" s="7">
        <f t="shared" si="4"/>
        <v>157271.34208011653</v>
      </c>
    </row>
    <row r="58" spans="1:6" ht="15">
      <c r="A58" t="s">
        <v>35</v>
      </c>
      <c r="B58" s="7">
        <f t="shared" si="1"/>
        <v>157271.34208011653</v>
      </c>
      <c r="C58" s="7">
        <f t="shared" si="0"/>
        <v>1862.75</v>
      </c>
      <c r="D58" s="7">
        <f t="shared" si="2"/>
        <v>294.88748885890294</v>
      </c>
      <c r="E58" s="7">
        <f t="shared" si="3"/>
        <v>1567.862511141097</v>
      </c>
      <c r="F58" s="7">
        <f t="shared" si="4"/>
        <v>155703.47956897542</v>
      </c>
    </row>
    <row r="59" spans="1:6" ht="15">
      <c r="A59" t="s">
        <v>36</v>
      </c>
      <c r="B59" s="7">
        <f t="shared" si="1"/>
        <v>155703.47956897542</v>
      </c>
      <c r="C59" s="7">
        <f t="shared" si="0"/>
        <v>1862.75</v>
      </c>
      <c r="D59" s="7">
        <f t="shared" si="2"/>
        <v>291.94770954074284</v>
      </c>
      <c r="E59" s="7">
        <f t="shared" si="3"/>
        <v>1570.8022904592572</v>
      </c>
      <c r="F59" s="7">
        <f t="shared" si="4"/>
        <v>154132.67727851617</v>
      </c>
    </row>
    <row r="60" spans="1:6" ht="15">
      <c r="A60" t="s">
        <v>37</v>
      </c>
      <c r="B60" s="7">
        <f t="shared" si="1"/>
        <v>154132.67727851617</v>
      </c>
      <c r="C60" s="7">
        <f t="shared" si="0"/>
        <v>1862.75</v>
      </c>
      <c r="D60" s="7">
        <f t="shared" si="2"/>
        <v>289.00241806677946</v>
      </c>
      <c r="E60" s="7">
        <f t="shared" si="3"/>
        <v>1573.7475819332205</v>
      </c>
      <c r="F60" s="7">
        <f t="shared" si="4"/>
        <v>152558.92969658296</v>
      </c>
    </row>
    <row r="61" spans="1:6" ht="15">
      <c r="A61" t="s">
        <v>38</v>
      </c>
      <c r="B61" s="7">
        <f t="shared" si="1"/>
        <v>152558.92969658296</v>
      </c>
      <c r="C61" s="7">
        <f t="shared" si="0"/>
        <v>1862.75</v>
      </c>
      <c r="D61" s="7">
        <f t="shared" si="2"/>
        <v>286.0516041015902</v>
      </c>
      <c r="E61" s="7">
        <f t="shared" si="3"/>
        <v>1576.6983958984097</v>
      </c>
      <c r="F61" s="7">
        <f t="shared" si="4"/>
        <v>150982.23130068454</v>
      </c>
    </row>
    <row r="62" spans="1:6" ht="15">
      <c r="A62" t="s">
        <v>39</v>
      </c>
      <c r="B62" s="7">
        <f t="shared" si="1"/>
        <v>150982.23130068454</v>
      </c>
      <c r="C62" s="7">
        <f t="shared" si="0"/>
        <v>1862.75</v>
      </c>
      <c r="D62" s="7">
        <f t="shared" si="2"/>
        <v>283.0952572903734</v>
      </c>
      <c r="E62" s="7">
        <f t="shared" si="3"/>
        <v>1579.6547427096266</v>
      </c>
      <c r="F62" s="7">
        <f t="shared" si="4"/>
        <v>149402.5765579749</v>
      </c>
    </row>
    <row r="63" spans="1:6" ht="15">
      <c r="A63" t="s">
        <v>40</v>
      </c>
      <c r="B63" s="7">
        <f t="shared" si="1"/>
        <v>149402.5765579749</v>
      </c>
      <c r="C63" s="7">
        <f t="shared" si="0"/>
        <v>1862.75</v>
      </c>
      <c r="D63" s="7">
        <f t="shared" si="2"/>
        <v>280.13336725891173</v>
      </c>
      <c r="E63" s="7">
        <f t="shared" si="3"/>
        <v>1582.6166327410883</v>
      </c>
      <c r="F63" s="7">
        <f t="shared" si="4"/>
        <v>147819.95992523382</v>
      </c>
    </row>
    <row r="64" spans="1:6" ht="15">
      <c r="A64" t="s">
        <v>41</v>
      </c>
      <c r="B64" s="7">
        <f t="shared" si="1"/>
        <v>147819.95992523382</v>
      </c>
      <c r="C64" s="7">
        <f t="shared" si="0"/>
        <v>1862.75</v>
      </c>
      <c r="D64" s="7">
        <f t="shared" si="2"/>
        <v>277.165923613536</v>
      </c>
      <c r="E64" s="7">
        <f t="shared" si="3"/>
        <v>1585.584076386464</v>
      </c>
      <c r="F64" s="7">
        <f t="shared" si="4"/>
        <v>146234.37584884735</v>
      </c>
    </row>
    <row r="65" spans="1:6" ht="15">
      <c r="A65" t="s">
        <v>42</v>
      </c>
      <c r="B65" s="7">
        <f t="shared" si="1"/>
        <v>146234.37584884735</v>
      </c>
      <c r="C65" s="7">
        <f t="shared" si="0"/>
        <v>1862.75</v>
      </c>
      <c r="D65" s="7">
        <f t="shared" si="2"/>
        <v>274.1929159410887</v>
      </c>
      <c r="E65" s="7">
        <f t="shared" si="3"/>
        <v>1588.5570840589112</v>
      </c>
      <c r="F65" s="7">
        <f t="shared" si="4"/>
        <v>144645.81876478845</v>
      </c>
    </row>
    <row r="66" spans="1:6" ht="15">
      <c r="A66" t="s">
        <v>43</v>
      </c>
      <c r="B66" s="7">
        <f t="shared" si="1"/>
        <v>144645.81876478845</v>
      </c>
      <c r="C66" s="7">
        <f t="shared" si="0"/>
        <v>1862.75</v>
      </c>
      <c r="D66" s="7">
        <f t="shared" si="2"/>
        <v>271.21433380888743</v>
      </c>
      <c r="E66" s="7">
        <f t="shared" si="3"/>
        <v>1591.5356661911126</v>
      </c>
      <c r="F66" s="7">
        <f t="shared" si="4"/>
        <v>143054.28309859734</v>
      </c>
    </row>
    <row r="67" spans="1:6" ht="15">
      <c r="A67" t="s">
        <v>44</v>
      </c>
      <c r="B67" s="7">
        <f t="shared" si="1"/>
        <v>143054.28309859734</v>
      </c>
      <c r="C67" s="7">
        <f t="shared" si="0"/>
        <v>1862.75</v>
      </c>
      <c r="D67" s="7">
        <f t="shared" si="2"/>
        <v>268.23016676468814</v>
      </c>
      <c r="E67" s="7">
        <f t="shared" si="3"/>
        <v>1594.5198332353118</v>
      </c>
      <c r="F67" s="7">
        <f t="shared" si="4"/>
        <v>141459.76326536204</v>
      </c>
    </row>
    <row r="68" spans="1:6" ht="15">
      <c r="A68" t="s">
        <v>45</v>
      </c>
      <c r="B68" s="7">
        <f t="shared" si="1"/>
        <v>141459.76326536204</v>
      </c>
      <c r="C68" s="7">
        <f t="shared" si="0"/>
        <v>1862.75</v>
      </c>
      <c r="D68" s="7">
        <f t="shared" si="2"/>
        <v>265.2404043366487</v>
      </c>
      <c r="E68" s="7">
        <f t="shared" si="3"/>
        <v>1597.5095956633513</v>
      </c>
      <c r="F68" s="7">
        <f t="shared" si="4"/>
        <v>139862.2536696987</v>
      </c>
    </row>
    <row r="69" spans="1:6" ht="15">
      <c r="A69" t="s">
        <v>46</v>
      </c>
      <c r="B69" s="7">
        <f t="shared" si="1"/>
        <v>139862.2536696987</v>
      </c>
      <c r="C69" s="7">
        <f t="shared" si="0"/>
        <v>1862.75</v>
      </c>
      <c r="D69" s="7">
        <f t="shared" si="2"/>
        <v>262.24503603329185</v>
      </c>
      <c r="E69" s="7">
        <f t="shared" si="3"/>
        <v>1600.5049639667081</v>
      </c>
      <c r="F69" s="7">
        <f t="shared" si="4"/>
        <v>138261.748705732</v>
      </c>
    </row>
    <row r="70" spans="1:6" ht="15">
      <c r="A70" t="s">
        <v>47</v>
      </c>
      <c r="B70" s="7">
        <f t="shared" si="1"/>
        <v>138261.748705732</v>
      </c>
      <c r="C70" s="7">
        <f t="shared" si="0"/>
        <v>1862.75</v>
      </c>
      <c r="D70" s="7">
        <f t="shared" si="2"/>
        <v>259.24405134346887</v>
      </c>
      <c r="E70" s="7">
        <f t="shared" si="3"/>
        <v>1603.505948656531</v>
      </c>
      <c r="F70" s="7">
        <f t="shared" si="4"/>
        <v>136658.24275707547</v>
      </c>
    </row>
    <row r="71" spans="1:6" ht="15">
      <c r="A71" t="s">
        <v>48</v>
      </c>
      <c r="B71" s="7">
        <f t="shared" si="1"/>
        <v>136658.24275707547</v>
      </c>
      <c r="C71" s="7">
        <f t="shared" si="0"/>
        <v>1862.75</v>
      </c>
      <c r="D71" s="7">
        <f t="shared" si="2"/>
        <v>256.237439736322</v>
      </c>
      <c r="E71" s="7">
        <f t="shared" si="3"/>
        <v>1606.512560263678</v>
      </c>
      <c r="F71" s="7">
        <f t="shared" si="4"/>
        <v>135051.73019681178</v>
      </c>
    </row>
    <row r="72" spans="1:6" ht="15">
      <c r="A72" t="s">
        <v>49</v>
      </c>
      <c r="B72" s="7">
        <f t="shared" si="1"/>
        <v>135051.73019681178</v>
      </c>
      <c r="C72" s="7">
        <f t="shared" si="0"/>
        <v>1862.75</v>
      </c>
      <c r="D72" s="7">
        <f t="shared" si="2"/>
        <v>253.22519066124823</v>
      </c>
      <c r="E72" s="7">
        <f t="shared" si="3"/>
        <v>1609.5248093387518</v>
      </c>
      <c r="F72" s="7">
        <f t="shared" si="4"/>
        <v>133442.20538747302</v>
      </c>
    </row>
    <row r="73" spans="1:6" ht="15">
      <c r="A73" t="s">
        <v>50</v>
      </c>
      <c r="B73" s="7">
        <f t="shared" si="1"/>
        <v>133442.20538747302</v>
      </c>
      <c r="C73" s="7">
        <f t="shared" si="0"/>
        <v>1862.75</v>
      </c>
      <c r="D73" s="7">
        <f t="shared" si="2"/>
        <v>250.2072935478617</v>
      </c>
      <c r="E73" s="7">
        <f t="shared" si="3"/>
        <v>1612.5427064521382</v>
      </c>
      <c r="F73" s="7">
        <f t="shared" si="4"/>
        <v>131829.66268102088</v>
      </c>
    </row>
    <row r="74" spans="1:6" ht="15">
      <c r="A74" t="s">
        <v>51</v>
      </c>
      <c r="B74" s="7">
        <f t="shared" si="1"/>
        <v>131829.66268102088</v>
      </c>
      <c r="C74" s="7">
        <f t="shared" si="0"/>
        <v>1862.75</v>
      </c>
      <c r="D74" s="7">
        <f t="shared" si="2"/>
        <v>247.1837378059569</v>
      </c>
      <c r="E74" s="7">
        <f t="shared" si="3"/>
        <v>1615.566262194043</v>
      </c>
      <c r="F74" s="7">
        <f t="shared" si="4"/>
        <v>130214.09641882684</v>
      </c>
    </row>
    <row r="75" spans="1:6" ht="15">
      <c r="A75" t="s">
        <v>52</v>
      </c>
      <c r="B75" s="7">
        <f t="shared" si="1"/>
        <v>130214.09641882684</v>
      </c>
      <c r="C75" s="7">
        <f t="shared" si="0"/>
        <v>1862.75</v>
      </c>
      <c r="D75" s="7">
        <f t="shared" si="2"/>
        <v>244.15451282547141</v>
      </c>
      <c r="E75" s="7">
        <f t="shared" si="3"/>
        <v>1618.5954871745287</v>
      </c>
      <c r="F75" s="7">
        <f t="shared" si="4"/>
        <v>128595.5009316523</v>
      </c>
    </row>
    <row r="76" spans="1:6" ht="15">
      <c r="A76" t="s">
        <v>53</v>
      </c>
      <c r="B76" s="7">
        <f t="shared" si="1"/>
        <v>128595.5009316523</v>
      </c>
      <c r="C76" s="7">
        <f t="shared" si="0"/>
        <v>1862.75</v>
      </c>
      <c r="D76" s="7">
        <f t="shared" si="2"/>
        <v>241.11960797644872</v>
      </c>
      <c r="E76" s="7">
        <f t="shared" si="3"/>
        <v>1621.6303920235514</v>
      </c>
      <c r="F76" s="7">
        <f t="shared" si="4"/>
        <v>126973.87053962876</v>
      </c>
    </row>
    <row r="77" spans="1:6" ht="15">
      <c r="A77" t="s">
        <v>54</v>
      </c>
      <c r="B77" s="7">
        <f t="shared" si="1"/>
        <v>126973.87053962876</v>
      </c>
      <c r="C77" s="7">
        <f t="shared" si="0"/>
        <v>1862.75</v>
      </c>
      <c r="D77" s="7">
        <f t="shared" si="2"/>
        <v>238.0790126090009</v>
      </c>
      <c r="E77" s="7">
        <f t="shared" si="3"/>
        <v>1624.670987390999</v>
      </c>
      <c r="F77" s="7">
        <f t="shared" si="4"/>
        <v>125349.19955223775</v>
      </c>
    </row>
    <row r="78" spans="1:6" ht="15">
      <c r="A78" t="s">
        <v>65</v>
      </c>
      <c r="B78" s="7">
        <f t="shared" si="1"/>
        <v>125349.19955223775</v>
      </c>
      <c r="C78" s="7">
        <f t="shared" si="0"/>
        <v>1862.75</v>
      </c>
      <c r="D78" s="7">
        <f t="shared" si="2"/>
        <v>235.0327160532712</v>
      </c>
      <c r="E78" s="7">
        <f t="shared" si="3"/>
        <v>1627.717283946729</v>
      </c>
      <c r="F78" s="7">
        <f t="shared" si="4"/>
        <v>123721.48226829103</v>
      </c>
    </row>
    <row r="79" spans="1:6" ht="15">
      <c r="A79" t="s">
        <v>66</v>
      </c>
      <c r="B79" s="7">
        <f t="shared" si="1"/>
        <v>123721.48226829103</v>
      </c>
      <c r="C79" s="7">
        <f t="shared" si="0"/>
        <v>1862.75</v>
      </c>
      <c r="D79" s="7">
        <f t="shared" si="2"/>
        <v>231.98070761939667</v>
      </c>
      <c r="E79" s="7">
        <f t="shared" si="3"/>
        <v>1630.7692923806032</v>
      </c>
      <c r="F79" s="7">
        <f t="shared" si="4"/>
        <v>122090.71297591043</v>
      </c>
    </row>
    <row r="80" spans="1:6" ht="15">
      <c r="A80" t="s">
        <v>67</v>
      </c>
      <c r="B80" s="7">
        <f t="shared" si="1"/>
        <v>122090.71297591043</v>
      </c>
      <c r="C80" s="7">
        <f t="shared" si="0"/>
        <v>1862.75</v>
      </c>
      <c r="D80" s="7">
        <f t="shared" si="2"/>
        <v>228.92297659747055</v>
      </c>
      <c r="E80" s="7">
        <f t="shared" si="3"/>
        <v>1633.8270234025294</v>
      </c>
      <c r="F80" s="7">
        <f t="shared" si="4"/>
        <v>120456.8859525079</v>
      </c>
    </row>
    <row r="81" spans="1:6" ht="15">
      <c r="A81" t="s">
        <v>68</v>
      </c>
      <c r="B81" s="7">
        <f t="shared" si="1"/>
        <v>120456.8859525079</v>
      </c>
      <c r="C81" s="7">
        <f t="shared" si="0"/>
        <v>1862.75</v>
      </c>
      <c r="D81" s="7">
        <f t="shared" si="2"/>
        <v>225.85951225750483</v>
      </c>
      <c r="E81" s="7">
        <f t="shared" si="3"/>
        <v>1636.8904877424952</v>
      </c>
      <c r="F81" s="7">
        <f t="shared" si="4"/>
        <v>118819.99546476541</v>
      </c>
    </row>
    <row r="82" spans="1:6" ht="15">
      <c r="A82" t="s">
        <v>69</v>
      </c>
      <c r="B82" s="7">
        <f t="shared" si="1"/>
        <v>118819.99546476541</v>
      </c>
      <c r="C82" s="7">
        <f t="shared" si="0"/>
        <v>1862.75</v>
      </c>
      <c r="D82" s="7">
        <f t="shared" si="2"/>
        <v>222.79030384939247</v>
      </c>
      <c r="E82" s="7">
        <f t="shared" si="3"/>
        <v>1639.9596961506074</v>
      </c>
      <c r="F82" s="7">
        <f t="shared" si="4"/>
        <v>117180.0357686148</v>
      </c>
    </row>
    <row r="83" spans="1:6" ht="15">
      <c r="A83" t="s">
        <v>70</v>
      </c>
      <c r="B83" s="7">
        <f t="shared" si="1"/>
        <v>117180.0357686148</v>
      </c>
      <c r="C83" s="7">
        <f t="shared" si="0"/>
        <v>1862.75</v>
      </c>
      <c r="D83" s="7">
        <f t="shared" si="2"/>
        <v>219.71534060286976</v>
      </c>
      <c r="E83" s="7">
        <f t="shared" si="3"/>
        <v>1643.0346593971303</v>
      </c>
      <c r="F83" s="7">
        <f t="shared" si="4"/>
        <v>115537.00110921767</v>
      </c>
    </row>
    <row r="84" spans="1:6" ht="15">
      <c r="A84" t="s">
        <v>71</v>
      </c>
      <c r="B84" s="7">
        <f t="shared" si="1"/>
        <v>115537.00110921767</v>
      </c>
      <c r="C84" s="7">
        <f t="shared" si="0"/>
        <v>1862.75</v>
      </c>
      <c r="D84" s="7">
        <f t="shared" si="2"/>
        <v>216.63461172747841</v>
      </c>
      <c r="E84" s="7">
        <f t="shared" si="3"/>
        <v>1646.1153882725216</v>
      </c>
      <c r="F84" s="7">
        <f t="shared" si="4"/>
        <v>113890.88572094515</v>
      </c>
    </row>
    <row r="85" spans="1:6" ht="15">
      <c r="A85" t="s">
        <v>72</v>
      </c>
      <c r="B85" s="7">
        <f t="shared" si="1"/>
        <v>113890.88572094515</v>
      </c>
      <c r="C85" s="7">
        <f t="shared" si="0"/>
        <v>1862.75</v>
      </c>
      <c r="D85" s="7">
        <f t="shared" si="2"/>
        <v>213.54810641252791</v>
      </c>
      <c r="E85" s="7">
        <f t="shared" si="3"/>
        <v>1649.2018935874721</v>
      </c>
      <c r="F85" s="7">
        <f t="shared" si="4"/>
        <v>112241.68382735769</v>
      </c>
    </row>
    <row r="86" spans="1:6" ht="15">
      <c r="A86" t="s">
        <v>73</v>
      </c>
      <c r="B86" s="7">
        <f t="shared" si="1"/>
        <v>112241.68382735769</v>
      </c>
      <c r="C86" s="7">
        <f t="shared" si="0"/>
        <v>1862.75</v>
      </c>
      <c r="D86" s="7">
        <f t="shared" si="2"/>
        <v>210.45581382705728</v>
      </c>
      <c r="E86" s="7">
        <f t="shared" si="3"/>
        <v>1652.2941861729428</v>
      </c>
      <c r="F86" s="7">
        <f t="shared" si="4"/>
        <v>110589.38964118474</v>
      </c>
    </row>
    <row r="87" spans="1:6" ht="15">
      <c r="A87" t="s">
        <v>74</v>
      </c>
      <c r="B87" s="7">
        <f t="shared" si="1"/>
        <v>110589.38964118474</v>
      </c>
      <c r="C87" s="7">
        <f t="shared" si="0"/>
        <v>1862.75</v>
      </c>
      <c r="D87" s="7">
        <f t="shared" si="2"/>
        <v>207.35772311979738</v>
      </c>
      <c r="E87" s="7">
        <f t="shared" si="3"/>
        <v>1655.3922768802026</v>
      </c>
      <c r="F87" s="7">
        <f t="shared" si="4"/>
        <v>108933.99736430454</v>
      </c>
    </row>
    <row r="88" spans="1:6" ht="15">
      <c r="A88" t="s">
        <v>75</v>
      </c>
      <c r="B88" s="7">
        <f t="shared" si="1"/>
        <v>108933.99736430454</v>
      </c>
      <c r="C88" s="7">
        <f t="shared" si="0"/>
        <v>1862.75</v>
      </c>
      <c r="D88" s="7">
        <f t="shared" si="2"/>
        <v>204.25382341913257</v>
      </c>
      <c r="E88" s="7">
        <f t="shared" si="3"/>
        <v>1658.4961765808675</v>
      </c>
      <c r="F88" s="7">
        <f t="shared" si="4"/>
        <v>107275.50118772367</v>
      </c>
    </row>
    <row r="89" spans="1:6" ht="15">
      <c r="A89" t="s">
        <v>76</v>
      </c>
      <c r="B89" s="7">
        <f t="shared" si="1"/>
        <v>107275.50118772367</v>
      </c>
      <c r="C89" s="7">
        <f t="shared" si="0"/>
        <v>1862.75</v>
      </c>
      <c r="D89" s="7">
        <f t="shared" si="2"/>
        <v>201.14410383306276</v>
      </c>
      <c r="E89" s="7">
        <f t="shared" si="3"/>
        <v>1661.6058961669373</v>
      </c>
      <c r="F89" s="7">
        <f t="shared" si="4"/>
        <v>105613.89529155674</v>
      </c>
    </row>
    <row r="90" spans="1:6" ht="15">
      <c r="A90" t="s">
        <v>77</v>
      </c>
      <c r="B90" s="7">
        <f t="shared" si="1"/>
        <v>105613.89529155674</v>
      </c>
      <c r="C90" s="7">
        <f t="shared" si="0"/>
        <v>1862.75</v>
      </c>
      <c r="D90" s="7">
        <f t="shared" si="2"/>
        <v>198.02855344916506</v>
      </c>
      <c r="E90" s="7">
        <f t="shared" si="3"/>
        <v>1664.721446550835</v>
      </c>
      <c r="F90" s="7">
        <f t="shared" si="4"/>
        <v>103949.1738450059</v>
      </c>
    </row>
    <row r="91" spans="1:6" ht="15">
      <c r="A91" t="s">
        <v>78</v>
      </c>
      <c r="B91" s="7">
        <f t="shared" si="1"/>
        <v>103949.1738450059</v>
      </c>
      <c r="C91" s="7">
        <f t="shared" si="0"/>
        <v>1862.75</v>
      </c>
      <c r="D91" s="7">
        <f t="shared" si="2"/>
        <v>194.90716133455552</v>
      </c>
      <c r="E91" s="7">
        <f t="shared" si="3"/>
        <v>1667.8428386654446</v>
      </c>
      <c r="F91" s="7">
        <f t="shared" si="4"/>
        <v>102281.33100634046</v>
      </c>
    </row>
    <row r="92" spans="1:6" ht="15">
      <c r="A92" t="s">
        <v>79</v>
      </c>
      <c r="B92" s="7">
        <f t="shared" si="1"/>
        <v>102281.33100634046</v>
      </c>
      <c r="C92" s="7">
        <f t="shared" si="0"/>
        <v>1862.75</v>
      </c>
      <c r="D92" s="7">
        <f t="shared" si="2"/>
        <v>191.7799165358508</v>
      </c>
      <c r="E92" s="7">
        <f t="shared" si="3"/>
        <v>1670.9700834641492</v>
      </c>
      <c r="F92" s="7">
        <f t="shared" si="4"/>
        <v>100610.36092287631</v>
      </c>
    </row>
    <row r="93" spans="1:6" ht="15">
      <c r="A93" t="s">
        <v>80</v>
      </c>
      <c r="B93" s="7">
        <f t="shared" si="1"/>
        <v>100610.36092287631</v>
      </c>
      <c r="C93" s="7">
        <f t="shared" si="0"/>
        <v>1862.75</v>
      </c>
      <c r="D93" s="7">
        <f t="shared" si="2"/>
        <v>188.64680807912967</v>
      </c>
      <c r="E93" s="7">
        <f t="shared" si="3"/>
        <v>1674.1031919208704</v>
      </c>
      <c r="F93" s="7">
        <f t="shared" si="4"/>
        <v>98936.25773095543</v>
      </c>
    </row>
    <row r="94" spans="1:6" ht="15">
      <c r="A94" t="s">
        <v>81</v>
      </c>
      <c r="B94" s="7">
        <f t="shared" si="1"/>
        <v>98936.25773095543</v>
      </c>
      <c r="C94" s="7">
        <f t="shared" si="0"/>
        <v>1862.75</v>
      </c>
      <c r="D94" s="7">
        <f t="shared" si="2"/>
        <v>185.50782496989456</v>
      </c>
      <c r="E94" s="7">
        <f t="shared" si="3"/>
        <v>1677.2421750301055</v>
      </c>
      <c r="F94" s="7">
        <f t="shared" si="4"/>
        <v>97259.01555592533</v>
      </c>
    </row>
    <row r="95" spans="1:6" ht="15">
      <c r="A95" t="s">
        <v>82</v>
      </c>
      <c r="B95" s="7">
        <f t="shared" si="1"/>
        <v>97259.01555592533</v>
      </c>
      <c r="C95" s="7">
        <f aca="true" t="shared" si="5" ref="C95:C149">+$C$17</f>
        <v>1862.75</v>
      </c>
      <c r="D95" s="7">
        <f t="shared" si="2"/>
        <v>182.362956193033</v>
      </c>
      <c r="E95" s="7">
        <f t="shared" si="3"/>
        <v>1680.387043806967</v>
      </c>
      <c r="F95" s="7">
        <f t="shared" si="4"/>
        <v>95578.62851211836</v>
      </c>
    </row>
    <row r="96" spans="1:6" ht="15">
      <c r="A96" t="s">
        <v>83</v>
      </c>
      <c r="B96" s="7">
        <f t="shared" si="1"/>
        <v>95578.62851211836</v>
      </c>
      <c r="C96" s="7">
        <f t="shared" si="5"/>
        <v>1862.75</v>
      </c>
      <c r="D96" s="7">
        <f t="shared" si="2"/>
        <v>179.21219071277886</v>
      </c>
      <c r="E96" s="7">
        <f t="shared" si="3"/>
        <v>1683.537809287221</v>
      </c>
      <c r="F96" s="7">
        <f t="shared" si="4"/>
        <v>93895.09070283113</v>
      </c>
    </row>
    <row r="97" spans="1:6" ht="15">
      <c r="A97" t="s">
        <v>84</v>
      </c>
      <c r="B97" s="7">
        <f aca="true" t="shared" si="6" ref="B97:B133">+F96</f>
        <v>93895.09070283113</v>
      </c>
      <c r="C97" s="7">
        <f t="shared" si="5"/>
        <v>1862.75</v>
      </c>
      <c r="D97" s="7">
        <f aca="true" t="shared" si="7" ref="D97:D133">+B97*$C$21</f>
        <v>176.0555174726737</v>
      </c>
      <c r="E97" s="7">
        <f aca="true" t="shared" si="8" ref="E97:E133">+C97-D97</f>
        <v>1686.6944825273263</v>
      </c>
      <c r="F97" s="7">
        <f aca="true" t="shared" si="9" ref="F97:F133">+B97-E97</f>
        <v>92208.39622030381</v>
      </c>
    </row>
    <row r="98" spans="1:6" ht="15">
      <c r="A98" t="s">
        <v>85</v>
      </c>
      <c r="B98" s="7">
        <f t="shared" si="6"/>
        <v>92208.39622030381</v>
      </c>
      <c r="C98" s="7">
        <f t="shared" si="5"/>
        <v>1862.75</v>
      </c>
      <c r="D98" s="7">
        <f t="shared" si="7"/>
        <v>172.89292539552798</v>
      </c>
      <c r="E98" s="7">
        <f t="shared" si="8"/>
        <v>1689.857074604472</v>
      </c>
      <c r="F98" s="7">
        <f t="shared" si="9"/>
        <v>90518.53914569934</v>
      </c>
    </row>
    <row r="99" spans="1:6" ht="15">
      <c r="A99" t="s">
        <v>86</v>
      </c>
      <c r="B99" s="7">
        <f t="shared" si="6"/>
        <v>90518.53914569934</v>
      </c>
      <c r="C99" s="7">
        <f t="shared" si="5"/>
        <v>1862.75</v>
      </c>
      <c r="D99" s="7">
        <f t="shared" si="7"/>
        <v>169.72440338338217</v>
      </c>
      <c r="E99" s="7">
        <f t="shared" si="8"/>
        <v>1693.0255966166178</v>
      </c>
      <c r="F99" s="7">
        <f t="shared" si="9"/>
        <v>88825.51354908272</v>
      </c>
    </row>
    <row r="100" spans="1:6" ht="15">
      <c r="A100" t="s">
        <v>87</v>
      </c>
      <c r="B100" s="7">
        <f t="shared" si="6"/>
        <v>88825.51354908272</v>
      </c>
      <c r="C100" s="7">
        <f t="shared" si="5"/>
        <v>1862.75</v>
      </c>
      <c r="D100" s="7">
        <f t="shared" si="7"/>
        <v>166.54994031746776</v>
      </c>
      <c r="E100" s="7">
        <f t="shared" si="8"/>
        <v>1696.2000596825324</v>
      </c>
      <c r="F100" s="7">
        <f t="shared" si="9"/>
        <v>87129.31348940019</v>
      </c>
    </row>
    <row r="101" spans="1:6" ht="15">
      <c r="A101" t="s">
        <v>88</v>
      </c>
      <c r="B101" s="7">
        <f t="shared" si="6"/>
        <v>87129.31348940019</v>
      </c>
      <c r="C101" s="7">
        <f t="shared" si="5"/>
        <v>1862.75</v>
      </c>
      <c r="D101" s="7">
        <f t="shared" si="7"/>
        <v>163.3695250581683</v>
      </c>
      <c r="E101" s="7">
        <f t="shared" si="8"/>
        <v>1699.3804749418316</v>
      </c>
      <c r="F101" s="7">
        <f t="shared" si="9"/>
        <v>85429.93301445835</v>
      </c>
    </row>
    <row r="102" spans="1:6" ht="15">
      <c r="A102" t="s">
        <v>89</v>
      </c>
      <c r="B102" s="7">
        <f t="shared" si="6"/>
        <v>85429.93301445835</v>
      </c>
      <c r="C102" s="7">
        <f t="shared" si="5"/>
        <v>1862.75</v>
      </c>
      <c r="D102" s="7">
        <f t="shared" si="7"/>
        <v>160.1831464449804</v>
      </c>
      <c r="E102" s="7">
        <f t="shared" si="8"/>
        <v>1702.5668535550196</v>
      </c>
      <c r="F102" s="7">
        <f t="shared" si="9"/>
        <v>83727.36616090333</v>
      </c>
    </row>
    <row r="103" spans="1:6" ht="15">
      <c r="A103" t="s">
        <v>90</v>
      </c>
      <c r="B103" s="7">
        <f t="shared" si="6"/>
        <v>83727.36616090333</v>
      </c>
      <c r="C103" s="7">
        <f t="shared" si="5"/>
        <v>1862.75</v>
      </c>
      <c r="D103" s="7">
        <f t="shared" si="7"/>
        <v>156.99079329647427</v>
      </c>
      <c r="E103" s="7">
        <f t="shared" si="8"/>
        <v>1705.7592067035257</v>
      </c>
      <c r="F103" s="7">
        <f t="shared" si="9"/>
        <v>82021.6069541998</v>
      </c>
    </row>
    <row r="104" spans="1:6" ht="15">
      <c r="A104" t="s">
        <v>91</v>
      </c>
      <c r="B104" s="7">
        <f t="shared" si="6"/>
        <v>82021.6069541998</v>
      </c>
      <c r="C104" s="7">
        <f t="shared" si="5"/>
        <v>1862.75</v>
      </c>
      <c r="D104" s="7">
        <f t="shared" si="7"/>
        <v>153.7924544102548</v>
      </c>
      <c r="E104" s="7">
        <f t="shared" si="8"/>
        <v>1708.9575455897452</v>
      </c>
      <c r="F104" s="7">
        <f t="shared" si="9"/>
        <v>80312.64940861006</v>
      </c>
    </row>
    <row r="105" spans="1:6" ht="15">
      <c r="A105" t="s">
        <v>92</v>
      </c>
      <c r="B105" s="7">
        <f t="shared" si="6"/>
        <v>80312.64940861006</v>
      </c>
      <c r="C105" s="7">
        <f t="shared" si="5"/>
        <v>1862.75</v>
      </c>
      <c r="D105" s="7">
        <f t="shared" si="7"/>
        <v>150.58811856292215</v>
      </c>
      <c r="E105" s="7">
        <f t="shared" si="8"/>
        <v>1712.161881437078</v>
      </c>
      <c r="F105" s="7">
        <f t="shared" si="9"/>
        <v>78600.48752717298</v>
      </c>
    </row>
    <row r="106" spans="1:6" ht="15">
      <c r="A106" t="s">
        <v>93</v>
      </c>
      <c r="B106" s="7">
        <f t="shared" si="6"/>
        <v>78600.48752717298</v>
      </c>
      <c r="C106" s="7">
        <f t="shared" si="5"/>
        <v>1862.75</v>
      </c>
      <c r="D106" s="7">
        <f t="shared" si="7"/>
        <v>147.37777451003225</v>
      </c>
      <c r="E106" s="7">
        <f t="shared" si="8"/>
        <v>1715.3722254899678</v>
      </c>
      <c r="F106" s="7">
        <f t="shared" si="9"/>
        <v>76885.11530168302</v>
      </c>
    </row>
    <row r="107" spans="1:6" ht="15">
      <c r="A107" t="s">
        <v>94</v>
      </c>
      <c r="B107" s="7">
        <f t="shared" si="6"/>
        <v>76885.11530168302</v>
      </c>
      <c r="C107" s="7">
        <f t="shared" si="5"/>
        <v>1862.75</v>
      </c>
      <c r="D107" s="7">
        <f t="shared" si="7"/>
        <v>144.16141098605752</v>
      </c>
      <c r="E107" s="7">
        <f t="shared" si="8"/>
        <v>1718.5885890139425</v>
      </c>
      <c r="F107" s="7">
        <f t="shared" si="9"/>
        <v>75166.52671266907</v>
      </c>
    </row>
    <row r="108" spans="1:6" ht="15">
      <c r="A108" t="s">
        <v>95</v>
      </c>
      <c r="B108" s="7">
        <f t="shared" si="6"/>
        <v>75166.52671266907</v>
      </c>
      <c r="C108" s="7">
        <f t="shared" si="5"/>
        <v>1862.75</v>
      </c>
      <c r="D108" s="7">
        <f t="shared" si="7"/>
        <v>140.9390167043471</v>
      </c>
      <c r="E108" s="7">
        <f t="shared" si="8"/>
        <v>1721.810983295653</v>
      </c>
      <c r="F108" s="7">
        <f t="shared" si="9"/>
        <v>73444.71572937342</v>
      </c>
    </row>
    <row r="109" spans="1:6" ht="15">
      <c r="A109" t="s">
        <v>96</v>
      </c>
      <c r="B109" s="7">
        <f t="shared" si="6"/>
        <v>73444.71572937342</v>
      </c>
      <c r="C109" s="7">
        <f t="shared" si="5"/>
        <v>1862.75</v>
      </c>
      <c r="D109" s="7">
        <f t="shared" si="7"/>
        <v>137.7105803570876</v>
      </c>
      <c r="E109" s="7">
        <f t="shared" si="8"/>
        <v>1725.0394196429124</v>
      </c>
      <c r="F109" s="7">
        <f t="shared" si="9"/>
        <v>71719.67630973051</v>
      </c>
    </row>
    <row r="110" spans="1:6" ht="15">
      <c r="A110" t="s">
        <v>97</v>
      </c>
      <c r="B110" s="7">
        <f t="shared" si="6"/>
        <v>71719.67630973051</v>
      </c>
      <c r="C110" s="7">
        <f t="shared" si="5"/>
        <v>1862.75</v>
      </c>
      <c r="D110" s="7">
        <f t="shared" si="7"/>
        <v>134.47609061526302</v>
      </c>
      <c r="E110" s="7">
        <f t="shared" si="8"/>
        <v>1728.273909384737</v>
      </c>
      <c r="F110" s="7">
        <f t="shared" si="9"/>
        <v>69991.40240034577</v>
      </c>
    </row>
    <row r="111" spans="1:6" ht="15">
      <c r="A111" t="s">
        <v>98</v>
      </c>
      <c r="B111" s="7">
        <f t="shared" si="6"/>
        <v>69991.40240034577</v>
      </c>
      <c r="C111" s="7">
        <f t="shared" si="5"/>
        <v>1862.75</v>
      </c>
      <c r="D111" s="7">
        <f t="shared" si="7"/>
        <v>131.23553612861537</v>
      </c>
      <c r="E111" s="7">
        <f t="shared" si="8"/>
        <v>1731.5144638713846</v>
      </c>
      <c r="F111" s="7">
        <f t="shared" si="9"/>
        <v>68259.88793647439</v>
      </c>
    </row>
    <row r="112" spans="1:6" ht="15">
      <c r="A112" t="s">
        <v>99</v>
      </c>
      <c r="B112" s="7">
        <f t="shared" si="6"/>
        <v>68259.88793647439</v>
      </c>
      <c r="C112" s="7">
        <f t="shared" si="5"/>
        <v>1862.75</v>
      </c>
      <c r="D112" s="7">
        <f t="shared" si="7"/>
        <v>127.98890552560445</v>
      </c>
      <c r="E112" s="7">
        <f t="shared" si="8"/>
        <v>1734.7610944743956</v>
      </c>
      <c r="F112" s="7">
        <f t="shared" si="9"/>
        <v>66525.126842</v>
      </c>
    </row>
    <row r="113" spans="1:6" ht="15">
      <c r="A113" t="s">
        <v>100</v>
      </c>
      <c r="B113" s="7">
        <f t="shared" si="6"/>
        <v>66525.126842</v>
      </c>
      <c r="C113" s="7">
        <f t="shared" si="5"/>
        <v>1862.75</v>
      </c>
      <c r="D113" s="7">
        <f t="shared" si="7"/>
        <v>124.73618741336836</v>
      </c>
      <c r="E113" s="7">
        <f t="shared" si="8"/>
        <v>1738.0138125866317</v>
      </c>
      <c r="F113" s="7">
        <f t="shared" si="9"/>
        <v>64787.11302941337</v>
      </c>
    </row>
    <row r="114" spans="1:6" ht="15">
      <c r="A114" t="s">
        <v>101</v>
      </c>
      <c r="B114" s="7">
        <f t="shared" si="6"/>
        <v>64787.11302941337</v>
      </c>
      <c r="C114" s="7">
        <f t="shared" si="5"/>
        <v>1862.75</v>
      </c>
      <c r="D114" s="7">
        <f t="shared" si="7"/>
        <v>121.47737037768314</v>
      </c>
      <c r="E114" s="7">
        <f t="shared" si="8"/>
        <v>1741.2726296223168</v>
      </c>
      <c r="F114" s="7">
        <f t="shared" si="9"/>
        <v>63045.84039979105</v>
      </c>
    </row>
    <row r="115" spans="1:6" ht="15">
      <c r="A115" t="s">
        <v>102</v>
      </c>
      <c r="B115" s="7">
        <f t="shared" si="6"/>
        <v>63045.84039979105</v>
      </c>
      <c r="C115" s="7">
        <f t="shared" si="5"/>
        <v>1862.75</v>
      </c>
      <c r="D115" s="7">
        <f t="shared" si="7"/>
        <v>118.21244298292301</v>
      </c>
      <c r="E115" s="7">
        <f t="shared" si="8"/>
        <v>1744.537557017077</v>
      </c>
      <c r="F115" s="7">
        <f t="shared" si="9"/>
        <v>61301.30284277397</v>
      </c>
    </row>
    <row r="116" spans="1:6" ht="15">
      <c r="A116" t="s">
        <v>103</v>
      </c>
      <c r="B116" s="7">
        <f t="shared" si="6"/>
        <v>61301.30284277397</v>
      </c>
      <c r="C116" s="7">
        <f t="shared" si="5"/>
        <v>1862.75</v>
      </c>
      <c r="D116" s="7">
        <f t="shared" si="7"/>
        <v>114.94139377202008</v>
      </c>
      <c r="E116" s="7">
        <f t="shared" si="8"/>
        <v>1747.80860622798</v>
      </c>
      <c r="F116" s="7">
        <f t="shared" si="9"/>
        <v>59553.49423654599</v>
      </c>
    </row>
    <row r="117" spans="1:6" ht="15">
      <c r="A117" t="s">
        <v>104</v>
      </c>
      <c r="B117" s="7">
        <f t="shared" si="6"/>
        <v>59553.49423654599</v>
      </c>
      <c r="C117" s="7">
        <f t="shared" si="5"/>
        <v>1862.75</v>
      </c>
      <c r="D117" s="7">
        <f t="shared" si="7"/>
        <v>111.66421126642415</v>
      </c>
      <c r="E117" s="7">
        <f t="shared" si="8"/>
        <v>1751.0857887335758</v>
      </c>
      <c r="F117" s="7">
        <f t="shared" si="9"/>
        <v>57802.40844781241</v>
      </c>
    </row>
    <row r="118" spans="1:6" ht="15">
      <c r="A118" t="s">
        <v>105</v>
      </c>
      <c r="B118" s="7">
        <f t="shared" si="6"/>
        <v>57802.40844781241</v>
      </c>
      <c r="C118" s="7">
        <f t="shared" si="5"/>
        <v>1862.75</v>
      </c>
      <c r="D118" s="7">
        <f t="shared" si="7"/>
        <v>108.38088396606256</v>
      </c>
      <c r="E118" s="7">
        <f t="shared" si="8"/>
        <v>1754.3691160339374</v>
      </c>
      <c r="F118" s="7">
        <f t="shared" si="9"/>
        <v>56048.03933177848</v>
      </c>
    </row>
    <row r="119" spans="1:6" ht="15">
      <c r="A119" t="s">
        <v>106</v>
      </c>
      <c r="B119" s="7">
        <f t="shared" si="6"/>
        <v>56048.03933177848</v>
      </c>
      <c r="C119" s="7">
        <f t="shared" si="5"/>
        <v>1862.75</v>
      </c>
      <c r="D119" s="7">
        <f t="shared" si="7"/>
        <v>105.09140034929963</v>
      </c>
      <c r="E119" s="7">
        <f t="shared" si="8"/>
        <v>1757.6585996507004</v>
      </c>
      <c r="F119" s="7">
        <f t="shared" si="9"/>
        <v>54290.38073212778</v>
      </c>
    </row>
    <row r="120" spans="1:6" ht="15">
      <c r="A120" t="s">
        <v>107</v>
      </c>
      <c r="B120" s="7">
        <f t="shared" si="6"/>
        <v>54290.38073212778</v>
      </c>
      <c r="C120" s="7">
        <f t="shared" si="5"/>
        <v>1862.75</v>
      </c>
      <c r="D120" s="7">
        <f t="shared" si="7"/>
        <v>101.79574887289641</v>
      </c>
      <c r="E120" s="7">
        <f t="shared" si="8"/>
        <v>1760.9542511271036</v>
      </c>
      <c r="F120" s="7">
        <f t="shared" si="9"/>
        <v>52529.42648100067</v>
      </c>
    </row>
    <row r="121" spans="1:6" ht="15">
      <c r="A121" t="s">
        <v>108</v>
      </c>
      <c r="B121" s="7">
        <f t="shared" si="6"/>
        <v>52529.42648100067</v>
      </c>
      <c r="C121" s="7">
        <f t="shared" si="5"/>
        <v>1862.75</v>
      </c>
      <c r="D121" s="7">
        <f t="shared" si="7"/>
        <v>98.49391797197009</v>
      </c>
      <c r="E121" s="7">
        <f t="shared" si="8"/>
        <v>1764.2560820280298</v>
      </c>
      <c r="F121" s="7">
        <f t="shared" si="9"/>
        <v>50765.170398972645</v>
      </c>
    </row>
    <row r="122" spans="1:6" ht="15">
      <c r="A122" t="s">
        <v>109</v>
      </c>
      <c r="B122" s="7">
        <f t="shared" si="6"/>
        <v>50765.170398972645</v>
      </c>
      <c r="C122" s="7">
        <f t="shared" si="5"/>
        <v>1862.75</v>
      </c>
      <c r="D122" s="7">
        <f t="shared" si="7"/>
        <v>95.18589605995345</v>
      </c>
      <c r="E122" s="7">
        <f t="shared" si="8"/>
        <v>1767.5641039400466</v>
      </c>
      <c r="F122" s="7">
        <f t="shared" si="9"/>
        <v>48997.6062950326</v>
      </c>
    </row>
    <row r="123" spans="1:6" ht="15">
      <c r="A123" t="s">
        <v>110</v>
      </c>
      <c r="B123" s="7">
        <f t="shared" si="6"/>
        <v>48997.6062950326</v>
      </c>
      <c r="C123" s="7">
        <f t="shared" si="5"/>
        <v>1862.75</v>
      </c>
      <c r="D123" s="7">
        <f t="shared" si="7"/>
        <v>91.87167152855413</v>
      </c>
      <c r="E123" s="7">
        <f t="shared" si="8"/>
        <v>1770.878328471446</v>
      </c>
      <c r="F123" s="7">
        <f t="shared" si="9"/>
        <v>47226.72796656116</v>
      </c>
    </row>
    <row r="124" spans="1:6" ht="15">
      <c r="A124" t="s">
        <v>111</v>
      </c>
      <c r="B124" s="7">
        <f t="shared" si="6"/>
        <v>47226.72796656116</v>
      </c>
      <c r="C124" s="7">
        <f t="shared" si="5"/>
        <v>1862.75</v>
      </c>
      <c r="D124" s="7">
        <f t="shared" si="7"/>
        <v>88.55123274771398</v>
      </c>
      <c r="E124" s="7">
        <f t="shared" si="8"/>
        <v>1774.198767252286</v>
      </c>
      <c r="F124" s="7">
        <f t="shared" si="9"/>
        <v>45452.52919930887</v>
      </c>
    </row>
    <row r="125" spans="1:6" ht="15">
      <c r="A125" t="s">
        <v>112</v>
      </c>
      <c r="B125" s="7">
        <f t="shared" si="6"/>
        <v>45452.52919930887</v>
      </c>
      <c r="C125" s="7">
        <f t="shared" si="5"/>
        <v>1862.75</v>
      </c>
      <c r="D125" s="7">
        <f t="shared" si="7"/>
        <v>85.22456806556822</v>
      </c>
      <c r="E125" s="7">
        <f t="shared" si="8"/>
        <v>1777.5254319344317</v>
      </c>
      <c r="F125" s="7">
        <f t="shared" si="9"/>
        <v>43675.00376737444</v>
      </c>
    </row>
    <row r="126" spans="1:6" ht="15">
      <c r="A126" t="s">
        <v>113</v>
      </c>
      <c r="B126" s="7">
        <f t="shared" si="6"/>
        <v>43675.00376737444</v>
      </c>
      <c r="C126" s="7">
        <f t="shared" si="5"/>
        <v>1862.75</v>
      </c>
      <c r="D126" s="7">
        <f t="shared" si="7"/>
        <v>81.89166580840454</v>
      </c>
      <c r="E126" s="7">
        <f t="shared" si="8"/>
        <v>1780.8583341915955</v>
      </c>
      <c r="F126" s="7">
        <f t="shared" si="9"/>
        <v>41894.14543318284</v>
      </c>
    </row>
    <row r="127" spans="1:6" ht="15">
      <c r="A127" t="s">
        <v>114</v>
      </c>
      <c r="B127" s="7">
        <f t="shared" si="6"/>
        <v>41894.14543318284</v>
      </c>
      <c r="C127" s="7">
        <f t="shared" si="5"/>
        <v>1862.75</v>
      </c>
      <c r="D127" s="7">
        <f t="shared" si="7"/>
        <v>78.55251428062215</v>
      </c>
      <c r="E127" s="7">
        <f t="shared" si="8"/>
        <v>1784.197485719378</v>
      </c>
      <c r="F127" s="7">
        <f t="shared" si="9"/>
        <v>40109.947947463465</v>
      </c>
    </row>
    <row r="128" spans="1:6" ht="15">
      <c r="A128" t="s">
        <v>115</v>
      </c>
      <c r="B128" s="7">
        <f t="shared" si="6"/>
        <v>40109.947947463465</v>
      </c>
      <c r="C128" s="7">
        <f t="shared" si="5"/>
        <v>1862.75</v>
      </c>
      <c r="D128" s="7">
        <f t="shared" si="7"/>
        <v>75.20710176469072</v>
      </c>
      <c r="E128" s="7">
        <f t="shared" si="8"/>
        <v>1787.5428982353092</v>
      </c>
      <c r="F128" s="7">
        <f t="shared" si="9"/>
        <v>38322.40504922815</v>
      </c>
    </row>
    <row r="129" spans="1:6" ht="15">
      <c r="A129" t="s">
        <v>116</v>
      </c>
      <c r="B129" s="7">
        <f t="shared" si="6"/>
        <v>38322.40504922815</v>
      </c>
      <c r="C129" s="7">
        <f t="shared" si="5"/>
        <v>1862.75</v>
      </c>
      <c r="D129" s="7">
        <f t="shared" si="7"/>
        <v>71.85541652110928</v>
      </c>
      <c r="E129" s="7">
        <f t="shared" si="8"/>
        <v>1790.8945834788908</v>
      </c>
      <c r="F129" s="7">
        <f t="shared" si="9"/>
        <v>36531.51046574926</v>
      </c>
    </row>
    <row r="130" spans="1:6" ht="15">
      <c r="A130" t="s">
        <v>117</v>
      </c>
      <c r="B130" s="7">
        <f t="shared" si="6"/>
        <v>36531.51046574926</v>
      </c>
      <c r="C130" s="7">
        <f t="shared" si="5"/>
        <v>1862.75</v>
      </c>
      <c r="D130" s="7">
        <f t="shared" si="7"/>
        <v>68.49744678836501</v>
      </c>
      <c r="E130" s="7">
        <f t="shared" si="8"/>
        <v>1794.252553211635</v>
      </c>
      <c r="F130" s="7">
        <f t="shared" si="9"/>
        <v>34737.25791253763</v>
      </c>
    </row>
    <row r="131" spans="1:6" ht="15">
      <c r="A131" t="s">
        <v>118</v>
      </c>
      <c r="B131" s="7">
        <f t="shared" si="6"/>
        <v>34737.25791253763</v>
      </c>
      <c r="C131" s="7">
        <f t="shared" si="5"/>
        <v>1862.75</v>
      </c>
      <c r="D131" s="7">
        <f t="shared" si="7"/>
        <v>65.13318078289198</v>
      </c>
      <c r="E131" s="7">
        <f t="shared" si="8"/>
        <v>1797.616819217108</v>
      </c>
      <c r="F131" s="7">
        <f t="shared" si="9"/>
        <v>32939.64109332052</v>
      </c>
    </row>
    <row r="132" spans="1:6" ht="15">
      <c r="A132" t="s">
        <v>119</v>
      </c>
      <c r="B132" s="7">
        <f t="shared" si="6"/>
        <v>32939.64109332052</v>
      </c>
      <c r="C132" s="7">
        <f t="shared" si="5"/>
        <v>1862.75</v>
      </c>
      <c r="D132" s="7">
        <f t="shared" si="7"/>
        <v>61.762606699029824</v>
      </c>
      <c r="E132" s="7">
        <f t="shared" si="8"/>
        <v>1800.98739330097</v>
      </c>
      <c r="F132" s="7">
        <f t="shared" si="9"/>
        <v>31138.65370001955</v>
      </c>
    </row>
    <row r="133" spans="1:6" ht="15">
      <c r="A133" t="s">
        <v>120</v>
      </c>
      <c r="B133" s="7">
        <f t="shared" si="6"/>
        <v>31138.65370001955</v>
      </c>
      <c r="C133" s="7">
        <f t="shared" si="5"/>
        <v>1862.75</v>
      </c>
      <c r="D133" s="7">
        <f t="shared" si="7"/>
        <v>58.38571270898223</v>
      </c>
      <c r="E133" s="7">
        <f t="shared" si="8"/>
        <v>1804.3642872910177</v>
      </c>
      <c r="F133" s="7">
        <f t="shared" si="9"/>
        <v>29334.289412728533</v>
      </c>
    </row>
    <row r="134" spans="1:6" ht="15">
      <c r="A134" t="s">
        <v>121</v>
      </c>
      <c r="B134" s="7">
        <f aca="true" t="shared" si="10" ref="B134:B144">+F133</f>
        <v>29334.289412728533</v>
      </c>
      <c r="C134" s="7">
        <f t="shared" si="5"/>
        <v>1862.75</v>
      </c>
      <c r="D134" s="7">
        <f aca="true" t="shared" si="11" ref="D134:D144">+B134*$C$21</f>
        <v>55.00248696277553</v>
      </c>
      <c r="E134" s="7">
        <f aca="true" t="shared" si="12" ref="E134:E144">+C134-D134</f>
        <v>1807.7475130372245</v>
      </c>
      <c r="F134" s="7">
        <f aca="true" t="shared" si="13" ref="F134:F144">+B134-E134</f>
        <v>27526.541899691307</v>
      </c>
    </row>
    <row r="135" spans="1:6" ht="15">
      <c r="A135" t="s">
        <v>122</v>
      </c>
      <c r="B135" s="7">
        <f t="shared" si="10"/>
        <v>27526.541899691307</v>
      </c>
      <c r="C135" s="7">
        <f t="shared" si="5"/>
        <v>1862.75</v>
      </c>
      <c r="D135" s="7">
        <f t="shared" si="11"/>
        <v>51.61291758821704</v>
      </c>
      <c r="E135" s="7">
        <f t="shared" si="12"/>
        <v>1811.137082411783</v>
      </c>
      <c r="F135" s="7">
        <f t="shared" si="13"/>
        <v>25715.404817279523</v>
      </c>
    </row>
    <row r="136" spans="1:6" ht="15">
      <c r="A136" t="s">
        <v>123</v>
      </c>
      <c r="B136" s="7">
        <f t="shared" si="10"/>
        <v>25715.404817279523</v>
      </c>
      <c r="C136" s="7">
        <f t="shared" si="5"/>
        <v>1862.75</v>
      </c>
      <c r="D136" s="7">
        <f t="shared" si="11"/>
        <v>48.216992690853466</v>
      </c>
      <c r="E136" s="7">
        <f t="shared" si="12"/>
        <v>1814.5330073091466</v>
      </c>
      <c r="F136" s="7">
        <f t="shared" si="13"/>
        <v>23900.871809970376</v>
      </c>
    </row>
    <row r="137" spans="1:6" ht="15">
      <c r="A137" t="s">
        <v>124</v>
      </c>
      <c r="B137" s="7">
        <f t="shared" si="10"/>
        <v>23900.871809970376</v>
      </c>
      <c r="C137" s="7">
        <f t="shared" si="5"/>
        <v>1862.75</v>
      </c>
      <c r="D137" s="7">
        <f t="shared" si="11"/>
        <v>44.814700353929126</v>
      </c>
      <c r="E137" s="7">
        <f t="shared" si="12"/>
        <v>1817.935299646071</v>
      </c>
      <c r="F137" s="7">
        <f t="shared" si="13"/>
        <v>22082.936510324307</v>
      </c>
    </row>
    <row r="138" spans="1:6" ht="15">
      <c r="A138" t="s">
        <v>125</v>
      </c>
      <c r="B138" s="7">
        <f t="shared" si="10"/>
        <v>22082.936510324307</v>
      </c>
      <c r="C138" s="7">
        <f t="shared" si="5"/>
        <v>1862.75</v>
      </c>
      <c r="D138" s="7">
        <f t="shared" si="11"/>
        <v>41.406028638344125</v>
      </c>
      <c r="E138" s="7">
        <f t="shared" si="12"/>
        <v>1821.3439713616558</v>
      </c>
      <c r="F138" s="7">
        <f t="shared" si="13"/>
        <v>20261.59253896265</v>
      </c>
    </row>
    <row r="139" spans="1:6" ht="15">
      <c r="A139" t="s">
        <v>126</v>
      </c>
      <c r="B139" s="7">
        <f t="shared" si="10"/>
        <v>20261.59253896265</v>
      </c>
      <c r="C139" s="7">
        <f t="shared" si="5"/>
        <v>1862.75</v>
      </c>
      <c r="D139" s="7">
        <f t="shared" si="11"/>
        <v>37.99096558261247</v>
      </c>
      <c r="E139" s="7">
        <f t="shared" si="12"/>
        <v>1824.7590344173875</v>
      </c>
      <c r="F139" s="7">
        <f t="shared" si="13"/>
        <v>18436.833504545262</v>
      </c>
    </row>
    <row r="140" spans="1:6" ht="15">
      <c r="A140" t="s">
        <v>127</v>
      </c>
      <c r="B140" s="7">
        <f t="shared" si="10"/>
        <v>18436.833504545262</v>
      </c>
      <c r="C140" s="7">
        <f t="shared" si="5"/>
        <v>1862.75</v>
      </c>
      <c r="D140" s="7">
        <f t="shared" si="11"/>
        <v>34.569499202820126</v>
      </c>
      <c r="E140" s="7">
        <f t="shared" si="12"/>
        <v>1828.1805007971798</v>
      </c>
      <c r="F140" s="7">
        <f t="shared" si="13"/>
        <v>16608.653003748084</v>
      </c>
    </row>
    <row r="141" spans="1:6" ht="15">
      <c r="A141" t="s">
        <v>128</v>
      </c>
      <c r="B141" s="7">
        <f t="shared" si="10"/>
        <v>16608.653003748084</v>
      </c>
      <c r="C141" s="7">
        <f t="shared" si="5"/>
        <v>1862.75</v>
      </c>
      <c r="D141" s="7">
        <f t="shared" si="11"/>
        <v>31.141617492582913</v>
      </c>
      <c r="E141" s="7">
        <f t="shared" si="12"/>
        <v>1831.608382507417</v>
      </c>
      <c r="F141" s="7">
        <f t="shared" si="13"/>
        <v>14777.044621240668</v>
      </c>
    </row>
    <row r="142" spans="1:6" ht="15">
      <c r="A142" t="s">
        <v>129</v>
      </c>
      <c r="B142" s="7">
        <f t="shared" si="10"/>
        <v>14777.044621240668</v>
      </c>
      <c r="C142" s="7">
        <f t="shared" si="5"/>
        <v>1862.75</v>
      </c>
      <c r="D142" s="7">
        <f t="shared" si="11"/>
        <v>27.7073084230044</v>
      </c>
      <c r="E142" s="7">
        <f t="shared" si="12"/>
        <v>1835.0426915769956</v>
      </c>
      <c r="F142" s="7">
        <f t="shared" si="13"/>
        <v>12942.001929663673</v>
      </c>
    </row>
    <row r="143" spans="1:6" ht="15">
      <c r="A143" t="s">
        <v>130</v>
      </c>
      <c r="B143" s="7">
        <f t="shared" si="10"/>
        <v>12942.001929663673</v>
      </c>
      <c r="C143" s="7">
        <f t="shared" si="5"/>
        <v>1862.75</v>
      </c>
      <c r="D143" s="7">
        <f t="shared" si="11"/>
        <v>24.266559942633695</v>
      </c>
      <c r="E143" s="7">
        <f t="shared" si="12"/>
        <v>1838.4834400573664</v>
      </c>
      <c r="F143" s="7">
        <f t="shared" si="13"/>
        <v>11103.518489606307</v>
      </c>
    </row>
    <row r="144" spans="1:6" ht="15">
      <c r="A144" t="s">
        <v>131</v>
      </c>
      <c r="B144" s="7">
        <f t="shared" si="10"/>
        <v>11103.518489606307</v>
      </c>
      <c r="C144" s="7">
        <f t="shared" si="5"/>
        <v>1862.75</v>
      </c>
      <c r="D144" s="7">
        <f t="shared" si="11"/>
        <v>20.819359977423147</v>
      </c>
      <c r="E144" s="7">
        <f t="shared" si="12"/>
        <v>1841.9306400225769</v>
      </c>
      <c r="F144" s="7">
        <f t="shared" si="13"/>
        <v>9261.587849583731</v>
      </c>
    </row>
    <row r="145" spans="1:6" ht="15">
      <c r="A145" t="s">
        <v>132</v>
      </c>
      <c r="B145" s="7">
        <f>+F144</f>
        <v>9261.587849583731</v>
      </c>
      <c r="C145" s="7">
        <f t="shared" si="5"/>
        <v>1862.75</v>
      </c>
      <c r="D145" s="7">
        <f>+B145*$C$21</f>
        <v>17.36569643068598</v>
      </c>
      <c r="E145" s="7">
        <f>+C145-D145</f>
        <v>1845.384303569314</v>
      </c>
      <c r="F145" s="7">
        <f>+B145-E145</f>
        <v>7416.203546014418</v>
      </c>
    </row>
    <row r="146" spans="1:6" ht="15">
      <c r="A146" t="s">
        <v>133</v>
      </c>
      <c r="B146" s="7">
        <f>+F145</f>
        <v>7416.203546014418</v>
      </c>
      <c r="C146" s="7">
        <f t="shared" si="5"/>
        <v>1862.75</v>
      </c>
      <c r="D146" s="7">
        <f>+B146*$C$21</f>
        <v>13.905557183053848</v>
      </c>
      <c r="E146" s="7">
        <f>+C146-D146</f>
        <v>1848.8444428169462</v>
      </c>
      <c r="F146" s="7">
        <f>+B146-E146</f>
        <v>5567.359103197472</v>
      </c>
    </row>
    <row r="147" spans="1:6" ht="15">
      <c r="A147" t="s">
        <v>134</v>
      </c>
      <c r="B147" s="7">
        <f>+F146</f>
        <v>5567.359103197472</v>
      </c>
      <c r="C147" s="7">
        <f t="shared" si="5"/>
        <v>1862.75</v>
      </c>
      <c r="D147" s="7">
        <f>+B147*$C$21</f>
        <v>10.438930092434294</v>
      </c>
      <c r="E147" s="7">
        <f>+C147-D147</f>
        <v>1852.3110699075658</v>
      </c>
      <c r="F147" s="7">
        <f>+B147-E147</f>
        <v>3715.048033289906</v>
      </c>
    </row>
    <row r="148" spans="1:6" ht="15">
      <c r="A148" t="s">
        <v>135</v>
      </c>
      <c r="B148" s="7">
        <f>+F147</f>
        <v>3715.048033289906</v>
      </c>
      <c r="C148" s="7">
        <f t="shared" si="5"/>
        <v>1862.75</v>
      </c>
      <c r="D148" s="7">
        <f>+B148*$C$21</f>
        <v>6.96580299396816</v>
      </c>
      <c r="E148" s="7">
        <f>+C148-D148</f>
        <v>1855.784197006032</v>
      </c>
      <c r="F148" s="7">
        <f>+B148-E148</f>
        <v>1859.263836283874</v>
      </c>
    </row>
    <row r="149" spans="1:6" ht="15">
      <c r="A149" t="s">
        <v>136</v>
      </c>
      <c r="B149" s="7">
        <f>+F148</f>
        <v>1859.263836283874</v>
      </c>
      <c r="C149" s="18">
        <f t="shared" si="5"/>
        <v>1862.75</v>
      </c>
      <c r="D149" s="18">
        <f>+B149*$C$21</f>
        <v>3.4861636999868844</v>
      </c>
      <c r="E149" s="18">
        <f>+C149-D149</f>
        <v>1859.263836300013</v>
      </c>
      <c r="F149" s="7">
        <f>+B149-E149</f>
        <v>-1.613898348296061E-08</v>
      </c>
    </row>
    <row r="150" spans="1:6" ht="15">
      <c r="A150" t="s">
        <v>154</v>
      </c>
      <c r="B150" s="7"/>
      <c r="C150" s="19">
        <f>SUM(C30:C149)</f>
        <v>223530</v>
      </c>
      <c r="D150" s="19">
        <f>SUM(D30:D149)</f>
        <v>23529.999999983833</v>
      </c>
      <c r="E150" s="19">
        <f>SUM(E30:E149)</f>
        <v>200000.00000001633</v>
      </c>
      <c r="F150" s="7"/>
    </row>
    <row r="151" spans="2:6" ht="15">
      <c r="B151" s="7"/>
      <c r="C151" s="20"/>
      <c r="D151" s="20"/>
      <c r="E151" s="20"/>
      <c r="F151" s="7"/>
    </row>
    <row r="152" spans="2:6" ht="15">
      <c r="B152" s="7"/>
      <c r="C152" s="7"/>
      <c r="D152" s="7"/>
      <c r="E152" s="7"/>
      <c r="F152" s="7"/>
    </row>
    <row r="153" ht="15.75">
      <c r="A153" s="14" t="s">
        <v>142</v>
      </c>
    </row>
    <row r="154" ht="15">
      <c r="A154" t="s">
        <v>149</v>
      </c>
    </row>
    <row r="156" spans="1:3" ht="15">
      <c r="A156" t="s">
        <v>143</v>
      </c>
      <c r="C156" s="2">
        <v>500000</v>
      </c>
    </row>
    <row r="157" spans="1:3" ht="15">
      <c r="A157" t="s">
        <v>146</v>
      </c>
      <c r="C157" s="2">
        <v>10000</v>
      </c>
    </row>
    <row r="158" spans="1:4" ht="15">
      <c r="A158" t="s">
        <v>144</v>
      </c>
      <c r="C158" s="3">
        <v>60</v>
      </c>
      <c r="D158" t="s">
        <v>145</v>
      </c>
    </row>
    <row r="161" spans="1:4" ht="15">
      <c r="A161" s="8" t="s">
        <v>147</v>
      </c>
      <c r="B161" s="2"/>
      <c r="C161" s="9">
        <f>RATE(C158,C157,-C156)</f>
        <v>0.006183413161253518</v>
      </c>
      <c r="D161" s="15" t="s">
        <v>140</v>
      </c>
    </row>
    <row r="162" spans="1:4" ht="15">
      <c r="A162" s="8" t="s">
        <v>148</v>
      </c>
      <c r="C162" s="10">
        <f>+C161*4</f>
        <v>0.024733652645014072</v>
      </c>
      <c r="D162" s="15" t="s">
        <v>155</v>
      </c>
    </row>
    <row r="163" spans="1:3" ht="15">
      <c r="A163" s="8"/>
      <c r="C163" s="11"/>
    </row>
    <row r="164" spans="1:3" ht="15">
      <c r="A164" s="12" t="s">
        <v>150</v>
      </c>
      <c r="C164" s="11"/>
    </row>
    <row r="165" spans="1:3" ht="15">
      <c r="A165" s="12" t="s">
        <v>151</v>
      </c>
      <c r="C165" s="11"/>
    </row>
    <row r="166" spans="2:6" ht="15">
      <c r="B166" s="7"/>
      <c r="C166" s="7"/>
      <c r="D166" s="7"/>
      <c r="E166" s="7"/>
      <c r="F166" s="7"/>
    </row>
    <row r="167" spans="2:6" ht="15">
      <c r="B167" s="7"/>
      <c r="C167" s="7"/>
      <c r="D167" s="7"/>
      <c r="E167" s="7"/>
      <c r="F167" s="7"/>
    </row>
    <row r="168" spans="1:5" ht="15.75">
      <c r="A168" s="13" t="s">
        <v>137</v>
      </c>
      <c r="E168" s="13"/>
    </row>
    <row r="170" ht="15">
      <c r="A170" s="16" t="s">
        <v>152</v>
      </c>
    </row>
    <row r="171" ht="15">
      <c r="A171" s="16" t="s">
        <v>153</v>
      </c>
    </row>
  </sheetData>
  <sheetProtection/>
  <hyperlinks>
    <hyperlink ref="G5" r:id="rId1" display="www.finanplan.com"/>
    <hyperlink ref="A168" r:id="rId2" display="www.finanplan.com"/>
  </hyperlinks>
  <printOptions/>
  <pageMargins left="0.7" right="0.7" top="0.75" bottom="0.75" header="0.3" footer="0.3"/>
  <pageSetup horizontalDpi="600" verticalDpi="6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finanplan com</dc:creator>
  <cp:keywords/>
  <dc:description/>
  <cp:lastModifiedBy>finanplan com</cp:lastModifiedBy>
  <dcterms:created xsi:type="dcterms:W3CDTF">2015-01-22T21:06:53Z</dcterms:created>
  <dcterms:modified xsi:type="dcterms:W3CDTF">2020-10-02T21:30:48Z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